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3275" windowHeight="10740"/>
  </bookViews>
  <sheets>
    <sheet name="2016 жэк" sheetId="1" r:id="rId1"/>
  </sheets>
  <definedNames>
    <definedName name="_xlnm.Print_Titles" localSheetId="0">'2016 жэк'!$9:$11</definedName>
  </definedNames>
  <calcPr calcId="125725" refMode="R1C1"/>
</workbook>
</file>

<file path=xl/calcChain.xml><?xml version="1.0" encoding="utf-8"?>
<calcChain xmlns="http://schemas.openxmlformats.org/spreadsheetml/2006/main">
  <c r="G233" i="1"/>
  <c r="G42"/>
  <c r="G47"/>
  <c r="G149" l="1"/>
  <c r="AG195"/>
  <c r="AK195"/>
  <c r="AO195"/>
  <c r="G74" l="1"/>
  <c r="G64"/>
  <c r="G61"/>
  <c r="G186"/>
  <c r="G229" l="1"/>
  <c r="G204"/>
  <c r="G165"/>
  <c r="G25"/>
  <c r="G20"/>
  <c r="G16"/>
  <c r="G226"/>
  <c r="G232"/>
  <c r="G221"/>
  <c r="G218"/>
  <c r="G215"/>
  <c r="G210"/>
  <c r="G207"/>
  <c r="G200"/>
  <c r="G197"/>
  <c r="G192"/>
  <c r="G189"/>
  <c r="G183"/>
  <c r="G180"/>
  <c r="G178"/>
  <c r="G175"/>
  <c r="G173"/>
  <c r="G170"/>
  <c r="G168"/>
  <c r="G162"/>
  <c r="G160"/>
  <c r="G158"/>
  <c r="G156"/>
  <c r="G153"/>
  <c r="G151"/>
  <c r="G147"/>
  <c r="G145"/>
  <c r="G143"/>
  <c r="G141"/>
  <c r="G138"/>
  <c r="G135"/>
  <c r="G133"/>
  <c r="G131"/>
  <c r="G129"/>
  <c r="G127"/>
  <c r="G125"/>
  <c r="G122"/>
  <c r="G120"/>
  <c r="G118"/>
  <c r="G116"/>
  <c r="G114"/>
  <c r="G111"/>
  <c r="G109"/>
  <c r="G107"/>
  <c r="G101"/>
  <c r="G99"/>
  <c r="G97"/>
  <c r="G95"/>
  <c r="G93"/>
  <c r="G91"/>
  <c r="G88"/>
  <c r="G82"/>
  <c r="G79"/>
  <c r="G76"/>
  <c r="G72"/>
  <c r="G69"/>
  <c r="G67"/>
  <c r="G58"/>
  <c r="G54"/>
  <c r="G51"/>
  <c r="G49"/>
  <c r="G45"/>
  <c r="G39"/>
  <c r="G35"/>
  <c r="G32"/>
  <c r="G30"/>
  <c r="G28"/>
  <c r="G22"/>
  <c r="G18"/>
  <c r="Y226"/>
  <c r="AG42"/>
  <c r="I141"/>
  <c r="I35"/>
  <c r="E233"/>
  <c r="AC229"/>
  <c r="Q221"/>
  <c r="Q165"/>
  <c r="AG215"/>
  <c r="AG168"/>
  <c r="AG165"/>
  <c r="I25"/>
  <c r="Q183"/>
  <c r="Q175"/>
  <c r="Q156"/>
  <c r="Q120"/>
  <c r="Q118"/>
  <c r="Q114"/>
  <c r="Q85"/>
  <c r="Q82"/>
  <c r="Q76"/>
  <c r="Q67"/>
  <c r="Q61"/>
  <c r="Q42"/>
  <c r="Q28"/>
  <c r="I178"/>
  <c r="I165"/>
  <c r="I58"/>
  <c r="Y91"/>
  <c r="Y85"/>
  <c r="Y82"/>
  <c r="Y14"/>
  <c r="F14" s="1"/>
  <c r="AK232"/>
  <c r="AK226"/>
  <c r="AK221"/>
  <c r="AK218"/>
  <c r="AK215"/>
  <c r="AK210"/>
  <c r="AK207"/>
  <c r="AK204"/>
  <c r="AK200"/>
  <c r="AK192"/>
  <c r="AK189"/>
  <c r="AK186"/>
  <c r="AK183"/>
  <c r="AO232"/>
  <c r="AO229"/>
  <c r="AO226"/>
  <c r="AO221"/>
  <c r="AO218"/>
  <c r="AO215"/>
  <c r="AO210"/>
  <c r="AO207"/>
  <c r="AO204"/>
  <c r="AO200"/>
  <c r="AO192"/>
  <c r="AO189"/>
  <c r="AO186"/>
  <c r="AO183"/>
  <c r="AO168"/>
  <c r="AO156"/>
  <c r="AO125"/>
  <c r="AO79"/>
  <c r="AO67"/>
  <c r="AO61"/>
  <c r="AO58"/>
  <c r="AO54"/>
  <c r="AO45"/>
  <c r="AO28"/>
  <c r="AK165"/>
  <c r="AK156"/>
  <c r="AK141"/>
  <c r="AK79"/>
  <c r="AK22"/>
  <c r="F103"/>
  <c r="AG232"/>
  <c r="AG229"/>
  <c r="AG226"/>
  <c r="AG221"/>
  <c r="AG218"/>
  <c r="AG210"/>
  <c r="AG207"/>
  <c r="AG204"/>
  <c r="AG200"/>
  <c r="AG192"/>
  <c r="AG189"/>
  <c r="AG186"/>
  <c r="AG183"/>
  <c r="AG138"/>
  <c r="AG125"/>
  <c r="AG107"/>
  <c r="AG88"/>
  <c r="AG85"/>
  <c r="AG72"/>
  <c r="AG54"/>
  <c r="AG22"/>
  <c r="AG173"/>
  <c r="AG156"/>
  <c r="AG135"/>
  <c r="AG114"/>
  <c r="AG91"/>
  <c r="AG51"/>
  <c r="AG45"/>
  <c r="D233"/>
  <c r="F233" l="1"/>
</calcChain>
</file>

<file path=xl/sharedStrings.xml><?xml version="1.0" encoding="utf-8"?>
<sst xmlns="http://schemas.openxmlformats.org/spreadsheetml/2006/main" count="1070" uniqueCount="712">
  <si>
    <t>№ п/п</t>
  </si>
  <si>
    <t>Адрес</t>
  </si>
  <si>
    <t xml:space="preserve">Ремонт водоснабжения </t>
  </si>
  <si>
    <t>т.руб.</t>
  </si>
  <si>
    <t>10 квартал</t>
  </si>
  <si>
    <t>7А</t>
  </si>
  <si>
    <t>ул. Крупской</t>
  </si>
  <si>
    <t>ул. Культуры</t>
  </si>
  <si>
    <t>4А</t>
  </si>
  <si>
    <t>8А</t>
  </si>
  <si>
    <t>ул. Медведева</t>
  </si>
  <si>
    <t>ул. Монтажников</t>
  </si>
  <si>
    <t>ул.Строителей</t>
  </si>
  <si>
    <t>ул.Чайковского</t>
  </si>
  <si>
    <t>ул.Энергетиков</t>
  </si>
  <si>
    <t>24А</t>
  </si>
  <si>
    <t>ул. Чайковского</t>
  </si>
  <si>
    <t>объем работ</t>
  </si>
  <si>
    <t>сумма т.руб.</t>
  </si>
  <si>
    <t>ИТОГО:</t>
  </si>
  <si>
    <t>т.руб</t>
  </si>
  <si>
    <t>ИТОГО: по дому</t>
  </si>
  <si>
    <t xml:space="preserve">ул. Культуры    </t>
  </si>
  <si>
    <t>Ремонт отопления</t>
  </si>
  <si>
    <t>"____"____________________20___ г.</t>
  </si>
  <si>
    <t>Ремонт канализации</t>
  </si>
  <si>
    <t>Электромонтажные работы</t>
  </si>
  <si>
    <t>Ремонт кровли, оголовков вентшахт, замена в/труб</t>
  </si>
  <si>
    <t>Ремонт фасада, цоколя и отмостки</t>
  </si>
  <si>
    <t xml:space="preserve">     ____________________С.В.Трухменев</t>
  </si>
  <si>
    <t>Нчальник отдела  УД                                                                 Г.В.Вакалюк</t>
  </si>
  <si>
    <t>Остаток на 01.01.16</t>
  </si>
  <si>
    <t>ВСЕГО по плану на 2016г</t>
  </si>
  <si>
    <t>2А</t>
  </si>
  <si>
    <t>1А</t>
  </si>
  <si>
    <t>шифер-100м2</t>
  </si>
  <si>
    <t>кран 15мм-8шт кран 20мм-8шт</t>
  </si>
  <si>
    <t xml:space="preserve">труба 100-15м  </t>
  </si>
  <si>
    <t>ТУ</t>
  </si>
  <si>
    <t>манометр-2шт</t>
  </si>
  <si>
    <t>термометр-2шт</t>
  </si>
  <si>
    <t>козырьки-10м2</t>
  </si>
  <si>
    <t>цоколь-120м2</t>
  </si>
  <si>
    <t>бикрост-200м2</t>
  </si>
  <si>
    <t>кран 25мм-12шт</t>
  </si>
  <si>
    <t xml:space="preserve">труба 100-10м  </t>
  </si>
  <si>
    <t>бикрост-180м2</t>
  </si>
  <si>
    <t>30м</t>
  </si>
  <si>
    <t xml:space="preserve">труба 100-12м  </t>
  </si>
  <si>
    <t>манометр-1шт</t>
  </si>
  <si>
    <t>термометр-1шт</t>
  </si>
  <si>
    <t>2м</t>
  </si>
  <si>
    <t>козырек 2п.-2м2</t>
  </si>
  <si>
    <t xml:space="preserve">труба 100-20м  </t>
  </si>
  <si>
    <t>бикрост-100м2</t>
  </si>
  <si>
    <t xml:space="preserve">кран 25мм-8шт кран 20мм-10шт </t>
  </si>
  <si>
    <t>радиатор -3шт</t>
  </si>
  <si>
    <t>труба 89-20м  труба 57-20м труба 25-10м труба 20-10м</t>
  </si>
  <si>
    <t xml:space="preserve">кран 25мм-6шт кран 20мм-8шт </t>
  </si>
  <si>
    <t>бикрост-250м2</t>
  </si>
  <si>
    <t>труба76-20м  труба 15-16м</t>
  </si>
  <si>
    <t>бикрост-80м2</t>
  </si>
  <si>
    <t>задвижка 100-4шт</t>
  </si>
  <si>
    <t>труба76-10м  труба 20-10м</t>
  </si>
  <si>
    <t>кран 25мм-6шт кран 20мм-5шт</t>
  </si>
  <si>
    <t xml:space="preserve">труба 100-6м  </t>
  </si>
  <si>
    <t>кран 25мм-14шт</t>
  </si>
  <si>
    <t>140м</t>
  </si>
  <si>
    <t>труба76-20м  труба 20-15м</t>
  </si>
  <si>
    <t>бикрост-50м2</t>
  </si>
  <si>
    <t xml:space="preserve">труба 57-10м  труба 32-10м труба 25-10м </t>
  </si>
  <si>
    <t xml:space="preserve">кран 25мм-6шт </t>
  </si>
  <si>
    <t>труба  57-10м  труба 25-25м</t>
  </si>
  <si>
    <t>теплоизоляция д.50-50м</t>
  </si>
  <si>
    <t>задвижка 100-2шт</t>
  </si>
  <si>
    <t>задвижка 80-2шт задвижка 50-2шт</t>
  </si>
  <si>
    <t>отм.-5м2</t>
  </si>
  <si>
    <t>труба 40-9м</t>
  </si>
  <si>
    <t>шифер-10м2</t>
  </si>
  <si>
    <t>кран 25мм-13шт</t>
  </si>
  <si>
    <t>вход в подвал-2м2</t>
  </si>
  <si>
    <t>труба 100-9м</t>
  </si>
  <si>
    <t>кран 25мм-11шт</t>
  </si>
  <si>
    <t>труба 100-24м</t>
  </si>
  <si>
    <t>вход в подвал-12м2</t>
  </si>
  <si>
    <t>крыльцо-2м2</t>
  </si>
  <si>
    <t>кран 25мм-10шт</t>
  </si>
  <si>
    <t>труба 100-18м</t>
  </si>
  <si>
    <t>задвижка 80-2шт</t>
  </si>
  <si>
    <t>труба 76-12м</t>
  </si>
  <si>
    <t>кран 25мм-9шт</t>
  </si>
  <si>
    <t>крыльца-8м2</t>
  </si>
  <si>
    <t>труба 100-12м</t>
  </si>
  <si>
    <t>труба 100-25м</t>
  </si>
  <si>
    <t>задвижка 80-1шт</t>
  </si>
  <si>
    <t xml:space="preserve">кран 25мм-7шт </t>
  </si>
  <si>
    <t>труба 100-50м</t>
  </si>
  <si>
    <t>задвижка 100-1шт</t>
  </si>
  <si>
    <t xml:space="preserve">кран 50мм-2шт </t>
  </si>
  <si>
    <t>цок.- 4м2</t>
  </si>
  <si>
    <t>труба 100-30м</t>
  </si>
  <si>
    <t>Ремонт подъездов, крылец, козырьков и балконных плит</t>
  </si>
  <si>
    <t>крыльцо 1п.-2м2</t>
  </si>
  <si>
    <t>труба 100-21м</t>
  </si>
  <si>
    <t>козырек 1п.-2м2</t>
  </si>
  <si>
    <t>кран 25мм-15шт</t>
  </si>
  <si>
    <t>вентшахта-4м2</t>
  </si>
  <si>
    <t>труба 57-8м  труба 40-17м</t>
  </si>
  <si>
    <t>кран 25мм-8шт</t>
  </si>
  <si>
    <t>цок.-20м2</t>
  </si>
  <si>
    <t>крыльца 1,2п.-5м2</t>
  </si>
  <si>
    <t>1,2,3 под.</t>
  </si>
  <si>
    <t>цок.-70м2</t>
  </si>
  <si>
    <t>радиатор-1шт.</t>
  </si>
  <si>
    <t>кран 15мм-9шт кран 20мм-4шт</t>
  </si>
  <si>
    <t>труба 100-14м</t>
  </si>
  <si>
    <t>задвижка 50-2шт</t>
  </si>
  <si>
    <t>труба 40-7м  труба 32-9м</t>
  </si>
  <si>
    <t>труба 40-4м  труба 32-6м</t>
  </si>
  <si>
    <t>труба 32-9м</t>
  </si>
  <si>
    <t>труба 40-9м  труба 32-12м</t>
  </si>
  <si>
    <t>труба 32-7м</t>
  </si>
  <si>
    <t>труба 25-11м</t>
  </si>
  <si>
    <t>труба 40-12м</t>
  </si>
  <si>
    <t>труба 40-6м</t>
  </si>
  <si>
    <t>кран 50-2шт</t>
  </si>
  <si>
    <t>труба 32-18м труба 15-10м</t>
  </si>
  <si>
    <t>труба 32-13м</t>
  </si>
  <si>
    <t>кран 32-2шт</t>
  </si>
  <si>
    <t>шифер-120м2</t>
  </si>
  <si>
    <t xml:space="preserve">труба 57-24м </t>
  </si>
  <si>
    <t>отм.-2м2</t>
  </si>
  <si>
    <t>крыльца-5м2</t>
  </si>
  <si>
    <t>труба 100-29м</t>
  </si>
  <si>
    <t>труба 57-12м</t>
  </si>
  <si>
    <t>козырьки-8м2</t>
  </si>
  <si>
    <t>шифер-50м2</t>
  </si>
  <si>
    <t>труба 57-24м</t>
  </si>
  <si>
    <t>труба 40-38м</t>
  </si>
  <si>
    <t>труба 25-53м</t>
  </si>
  <si>
    <t xml:space="preserve">кран 25мм-15шт </t>
  </si>
  <si>
    <t>труба 76-18м</t>
  </si>
  <si>
    <t>труба 57-60м</t>
  </si>
  <si>
    <t>труба 100-16м</t>
  </si>
  <si>
    <t>козырьки-2м2</t>
  </si>
  <si>
    <t>крыльцо-3м2</t>
  </si>
  <si>
    <t xml:space="preserve">кран 25мм-24шт </t>
  </si>
  <si>
    <t>шифер-20м2</t>
  </si>
  <si>
    <t>труба 76-24м труба 57-42м труба 20-36м</t>
  </si>
  <si>
    <t>теплоизоляция 40мм -50м</t>
  </si>
  <si>
    <t>труба 32-18м</t>
  </si>
  <si>
    <t>отм.-2,5м2</t>
  </si>
  <si>
    <t>кран 25мм-5шт</t>
  </si>
  <si>
    <t>труба 32-12м</t>
  </si>
  <si>
    <t>труба 40-4м</t>
  </si>
  <si>
    <t>кран 15мм-1шт кран 20мм-1шт</t>
  </si>
  <si>
    <t xml:space="preserve">труба 40-16м </t>
  </si>
  <si>
    <t>труба 100-7м</t>
  </si>
  <si>
    <t>труба 57-54м труба 20-48м</t>
  </si>
  <si>
    <t>труба 20-15м</t>
  </si>
  <si>
    <t>крыльца-4м2</t>
  </si>
  <si>
    <t>цок.-100м2</t>
  </si>
  <si>
    <t>труба 32-24м труба 20-12м</t>
  </si>
  <si>
    <t>труба 32-16м труба 25-8м</t>
  </si>
  <si>
    <t>труба 57-32м труба 20-24м</t>
  </si>
  <si>
    <t>шифер-70м2</t>
  </si>
  <si>
    <t xml:space="preserve">кран 25мм-11шт </t>
  </si>
  <si>
    <t>труба 57-24м труба 76-4м</t>
  </si>
  <si>
    <t>труба 32-18м труба 40-30м</t>
  </si>
  <si>
    <t xml:space="preserve">кран 20мм-1шт </t>
  </si>
  <si>
    <t>крыльца-6м2</t>
  </si>
  <si>
    <t>шифер-150м2</t>
  </si>
  <si>
    <t>цок.-115м2</t>
  </si>
  <si>
    <t>труба 57-60м  труба 20-36м</t>
  </si>
  <si>
    <t>ремонт дощ. полов 1эт.-20м2</t>
  </si>
  <si>
    <t>ремонт общих корид. 1,2эт.</t>
  </si>
  <si>
    <t>замена рубильника-1шт.</t>
  </si>
  <si>
    <t>цок.-5м2</t>
  </si>
  <si>
    <t>шифер-80м2</t>
  </si>
  <si>
    <t xml:space="preserve">кран 25мм-10шт кран 20мм-10шт </t>
  </si>
  <si>
    <t>труба 57-30м</t>
  </si>
  <si>
    <t>труба 57-55м труба 20-30м</t>
  </si>
  <si>
    <t>теплоизоляция 57мм -54м, 20мм -48м</t>
  </si>
  <si>
    <t>в/шахта-2м2</t>
  </si>
  <si>
    <t>кран15мм-20шт кран20мм-20шт</t>
  </si>
  <si>
    <t>кран15мм-13шт кран20мм-13шт</t>
  </si>
  <si>
    <t>кран15мм-46шт кран20мм-48шт</t>
  </si>
  <si>
    <t>кран15мм-16шт кран20мм-16шт</t>
  </si>
  <si>
    <t>кран15мм-24шт кран20мм-24шт</t>
  </si>
  <si>
    <t>кран20мм-16шт</t>
  </si>
  <si>
    <t>кран15мм-35шт кран20мм-10шт</t>
  </si>
  <si>
    <t>кран15мм-25шт кран20мм-50шт</t>
  </si>
  <si>
    <t>кран15мм-12шт кран20мм-12шт</t>
  </si>
  <si>
    <t>кран15мм-10шт кран20мм-10шт</t>
  </si>
  <si>
    <t xml:space="preserve">кран20мм-10шт кран15мм-10шт </t>
  </si>
  <si>
    <t xml:space="preserve">кран20мм-15шт кран15мм-15шт </t>
  </si>
  <si>
    <t xml:space="preserve">кран15мм-15шт кран20мм-15шт </t>
  </si>
  <si>
    <t>козырек-5м2</t>
  </si>
  <si>
    <t>труба 40-18м труба 25-9м труба 20-30м</t>
  </si>
  <si>
    <t>1-4под.</t>
  </si>
  <si>
    <t>труба 20-30м</t>
  </si>
  <si>
    <t xml:space="preserve">  труба 57-9м</t>
  </si>
  <si>
    <t>к/ремонт</t>
  </si>
  <si>
    <t>труба 57-7м  труба 20-20м</t>
  </si>
  <si>
    <t>кран20мм-25шт</t>
  </si>
  <si>
    <t>труба 40-12м  труба 25-18м</t>
  </si>
  <si>
    <t>труба 76-21м</t>
  </si>
  <si>
    <t>1,3,4под.</t>
  </si>
  <si>
    <t xml:space="preserve">кран 25мм-5шт </t>
  </si>
  <si>
    <t xml:space="preserve">  труба 32-14м</t>
  </si>
  <si>
    <t>2,3 под.</t>
  </si>
  <si>
    <t>труба 40-24м труба 32-36м труба 20-50м</t>
  </si>
  <si>
    <t>кран15мм-20шт кран20мм-12шт</t>
  </si>
  <si>
    <t>труба 76-10м  труба 20-10м</t>
  </si>
  <si>
    <t>труба 76-15м  труба 57-10м труба 25-40м</t>
  </si>
  <si>
    <t>кран 25мм-6шт</t>
  </si>
  <si>
    <t>труба 76-30м  труба 20-10м</t>
  </si>
  <si>
    <t>труба 89-15м  труба 76-15м труба 25-10м труба 20-10м</t>
  </si>
  <si>
    <t>труба 76-15м  труба 20-10м</t>
  </si>
  <si>
    <t>кран15мм-40шт кран20мм-40шт</t>
  </si>
  <si>
    <t>труба 76-10м  труба 57-15м труба 25-10м</t>
  </si>
  <si>
    <t>труба 89-10м  труба 57-10м</t>
  </si>
  <si>
    <t>труба 89-10м  труба 76-10м труба 25-10м труба 20-10м</t>
  </si>
  <si>
    <t>кран 25мм-6шт кран 20мм-8шт кран15мм-10шт</t>
  </si>
  <si>
    <t>бикрост-260м2</t>
  </si>
  <si>
    <t>кран15мм-15шт кран20мм-15шт</t>
  </si>
  <si>
    <t>труба 89-15м  труба 57-20м труба 25-10м труба 20-20м</t>
  </si>
  <si>
    <t>частич замена эл.оборуд</t>
  </si>
  <si>
    <t>1 под (л/клетка и кор.1эт.)</t>
  </si>
  <si>
    <t>труба 57-10м  труба 20-10м</t>
  </si>
  <si>
    <t xml:space="preserve">кран 25мм-6шт кран 20мм-10шт </t>
  </si>
  <si>
    <t>труба 76-10м труба 57-10м  труба 20-20м</t>
  </si>
  <si>
    <t>кран15мм-8шт кран20мм-10шт</t>
  </si>
  <si>
    <t>теплоизоляция 57мм -40м, 20мм -10м</t>
  </si>
  <si>
    <t>труба 89-10м  труба 57-10м труба 25-10м труба 20-10м</t>
  </si>
  <si>
    <t>кран20мм-10шт</t>
  </si>
  <si>
    <t>труба 89-20м  труба 76-10м труба 25-10м труба 20-15м</t>
  </si>
  <si>
    <t>труба57-10м  труба 20-10м</t>
  </si>
  <si>
    <t>труба 76-10м  труба 57-10м труба 25-10м</t>
  </si>
  <si>
    <t>теплоизоляция 57мм -50м</t>
  </si>
  <si>
    <t>труба 76-10м  труба 25-10м труба 20-10м</t>
  </si>
  <si>
    <t xml:space="preserve">труба 89-10м  труба 57-10м труба 25-10м </t>
  </si>
  <si>
    <t xml:space="preserve">кран 25мм-10шт </t>
  </si>
  <si>
    <t>бикрост-450м2</t>
  </si>
  <si>
    <t xml:space="preserve">труба 76-10м  труба 57-10м труба 20-15м </t>
  </si>
  <si>
    <t>труба89-10м  труба 57-10м</t>
  </si>
  <si>
    <t>кран 20мм-10шт</t>
  </si>
  <si>
    <t>бикрост-600м2</t>
  </si>
  <si>
    <t xml:space="preserve">труба 89-10м  труба 20-10м </t>
  </si>
  <si>
    <t xml:space="preserve">труба 89-10м  труба 57-15м труба 20-10м </t>
  </si>
  <si>
    <t>труба 89-20м  труба 57-10м труба 40-10м труба 20-15м</t>
  </si>
  <si>
    <t>труба 76-10м  труба 57-20м труба 25-20м труба 20-20м</t>
  </si>
  <si>
    <t xml:space="preserve">кран 25мм-15шт  </t>
  </si>
  <si>
    <t xml:space="preserve"> </t>
  </si>
  <si>
    <t xml:space="preserve"> труба 32-14м труба 20-18м</t>
  </si>
  <si>
    <t>бикрост-300м2</t>
  </si>
  <si>
    <t>Начислено за год по тек/ремонту</t>
  </si>
  <si>
    <t>Ремонт  межпанельн швов</t>
  </si>
  <si>
    <t>1-3 под.</t>
  </si>
  <si>
    <t>4 под.</t>
  </si>
  <si>
    <t>1-4 под.</t>
  </si>
  <si>
    <t>теплоизоляц. 40мм -70м</t>
  </si>
  <si>
    <t>в/шахта-3м2</t>
  </si>
  <si>
    <t>в/шахта-4м2</t>
  </si>
  <si>
    <t>в/шахта-15м2</t>
  </si>
  <si>
    <t xml:space="preserve">кран25мм-10шт  кран15мм-10шт </t>
  </si>
  <si>
    <t>труба 76-50м</t>
  </si>
  <si>
    <t xml:space="preserve">труба 40-25м </t>
  </si>
  <si>
    <t>труба 32-20м</t>
  </si>
  <si>
    <t xml:space="preserve">труба 40-40м </t>
  </si>
  <si>
    <t>труба 40-10м  труба 25-10м</t>
  </si>
  <si>
    <t>труба 40-20м  труба 32-10м</t>
  </si>
  <si>
    <t>труба 40-20м  труба 20-20м</t>
  </si>
  <si>
    <t>кран15мм-15шт кран20мм-20шт</t>
  </si>
  <si>
    <t xml:space="preserve">труба 57-50м </t>
  </si>
  <si>
    <t>труба 57-50м  труба 20-50м</t>
  </si>
  <si>
    <t>кран15мм-25шт кран20мм-45шт</t>
  </si>
  <si>
    <t>труба 32-10м труба 20-24м</t>
  </si>
  <si>
    <t xml:space="preserve"> труба 32-40м труба 25-35м</t>
  </si>
  <si>
    <t xml:space="preserve">Выполнено </t>
  </si>
  <si>
    <t>Выполнено</t>
  </si>
  <si>
    <t>замена насоса - 1шт</t>
  </si>
  <si>
    <t>ГВС труба 57-5,5м
ГВС труба 40-3,5м</t>
  </si>
  <si>
    <t>отм.-2,8м2</t>
  </si>
  <si>
    <t>1,2,3 под</t>
  </si>
  <si>
    <t>ГВС труба 20-4м</t>
  </si>
  <si>
    <t>ГВС труба 15-5,5м
ГВС труба 20-3,8м
кран 20-2шт
ХВС труба 25-15м
ХВС труба 20-8м
кран 20-1шт
кран 25-1шт</t>
  </si>
  <si>
    <t>труба 100-6,75м
фасонные части-17 шт</t>
  </si>
  <si>
    <t>фасад-52,5м</t>
  </si>
  <si>
    <t>1,3,4 под.</t>
  </si>
  <si>
    <t>ГВС труба 25-2,7м</t>
  </si>
  <si>
    <t>замена насоса-1шт</t>
  </si>
  <si>
    <t>2 513
3 436
11 844</t>
  </si>
  <si>
    <t>труба 32-4,2м</t>
  </si>
  <si>
    <t>ХВС труба 40-7м
вентиль 57-1шт
вентиль 15-1шт</t>
  </si>
  <si>
    <t>шифер-1,48м</t>
  </si>
  <si>
    <t>ГВС труба 25-2м
ХВС задвижка 50-1шт</t>
  </si>
  <si>
    <t>898
2 498</t>
  </si>
  <si>
    <t>ХВС труба 20-2,5м
вентили 57-1шт
вентили 25-4шт</t>
  </si>
  <si>
    <t>замена ламп-4шт</t>
  </si>
  <si>
    <t>ГВС 20-3,5м
ветили 25-1шт
сгоны-1шт
ХВС 20-3м</t>
  </si>
  <si>
    <t>1 747
1 501</t>
  </si>
  <si>
    <t>шифер-2,95м</t>
  </si>
  <si>
    <t>ограждение-3м</t>
  </si>
  <si>
    <t>освещение 
1,2,3,4 под.</t>
  </si>
  <si>
    <t>труба 100-2м
фасонные 
части-3шт</t>
  </si>
  <si>
    <t xml:space="preserve">труба 57-4,5м
</t>
  </si>
  <si>
    <t>труба 20-3м</t>
  </si>
  <si>
    <t>труба 100-6м
фасонные
части-6шт</t>
  </si>
  <si>
    <t>1 под. 
крыльцо-2,2м2</t>
  </si>
  <si>
    <t>установка светильника-4шт</t>
  </si>
  <si>
    <t xml:space="preserve">ГВС 32-2м
ГВС 20-5м
</t>
  </si>
  <si>
    <t>ХВС 25-1,5м
ХВС 20-5м</t>
  </si>
  <si>
    <t xml:space="preserve">
7 141
</t>
  </si>
  <si>
    <t xml:space="preserve">предподъездное
освещение </t>
  </si>
  <si>
    <t>изоляционные
работы-10м</t>
  </si>
  <si>
    <t>замена насоса-2шт</t>
  </si>
  <si>
    <t>устан. свет
3под.-1шт</t>
  </si>
  <si>
    <t>ХВС 20-1,3м
вентили 20-1шт</t>
  </si>
  <si>
    <t>труба 100-6м
фасонные части-12шт</t>
  </si>
  <si>
    <t>4,5,6 под.</t>
  </si>
  <si>
    <t>крыльцо-5м2
1,3 под.</t>
  </si>
  <si>
    <t>труба 20-2,5м
задвижки 100-1шт
задвижки 80-1шт
труба 25-4м
вентили-2шт</t>
  </si>
  <si>
    <t>1 276
8 612
3 981</t>
  </si>
  <si>
    <t>ГВС 20-2м
ХВС 25-2м</t>
  </si>
  <si>
    <t>709
709</t>
  </si>
  <si>
    <t xml:space="preserve">46 797
</t>
  </si>
  <si>
    <t xml:space="preserve">2 под.
</t>
  </si>
  <si>
    <t>замена паторона
1 под.-2шт</t>
  </si>
  <si>
    <t>труба 50-1м
фасонные 
части-5шт</t>
  </si>
  <si>
    <t>ремонт 
выключ.-1шт
2под.</t>
  </si>
  <si>
    <t>ремонт
освещения</t>
  </si>
  <si>
    <t xml:space="preserve">ГВС 32-1,5м
ГВС 20-3м
вентили 32-1шт
</t>
  </si>
  <si>
    <t>фасад-
140м2</t>
  </si>
  <si>
    <t xml:space="preserve">ремонт 
освещения
</t>
  </si>
  <si>
    <t>ХВС 25-1м
вентили 25-1шт</t>
  </si>
  <si>
    <t>труба 100-12м
фасонные
части-18шт</t>
  </si>
  <si>
    <t>цоколь-140м2</t>
  </si>
  <si>
    <t>ограждение-
0,135</t>
  </si>
  <si>
    <t>ремонт 
освещения
3 под.</t>
  </si>
  <si>
    <t>шифер-
2,95м2</t>
  </si>
  <si>
    <t>шифер-
5,9м2
3 под</t>
  </si>
  <si>
    <t>ремонт 
козырька 
2 под.-2,95м2</t>
  </si>
  <si>
    <t>ГВС 25-1,5м</t>
  </si>
  <si>
    <t>труба 100-1м
фасонные
части-3шт</t>
  </si>
  <si>
    <t>труба 32-7м
труба 25-5,5м</t>
  </si>
  <si>
    <t>4 688
3 037</t>
  </si>
  <si>
    <t>ремонт
козырька-
2,95м2</t>
  </si>
  <si>
    <t>труба 100-3м
фасонные
части-3шт</t>
  </si>
  <si>
    <t>ремонт 
освещения
1,2 под.-8шт</t>
  </si>
  <si>
    <t>изоляционные 
работы-20м</t>
  </si>
  <si>
    <t>манометр-3шт</t>
  </si>
  <si>
    <t>труба 40-5м
труба 32-7м
вентили 50-1шт
вентили 32-2шт
вентили 20-1шт
вентили 15-5шт</t>
  </si>
  <si>
    <t>ремонт освещения
тамбура</t>
  </si>
  <si>
    <t>труба 20-2,5м</t>
  </si>
  <si>
    <t>труба 100-2м
фасонные 
части-4шт</t>
  </si>
  <si>
    <t>труба 15-3,2м</t>
  </si>
  <si>
    <t>ремонт
осещения
подвала</t>
  </si>
  <si>
    <t>труба 15-8,5м</t>
  </si>
  <si>
    <t>труба 100-18м
фасонные
части-32шт</t>
  </si>
  <si>
    <t>шифер-
1,47м2</t>
  </si>
  <si>
    <t>ремонт цоколя</t>
  </si>
  <si>
    <t>труба 20-2,2м
труба 15-1,6м</t>
  </si>
  <si>
    <t>труба 25-3м
вентиля 25-2шт
сгоны-3шт</t>
  </si>
  <si>
    <t>смена
выкл.-1шт</t>
  </si>
  <si>
    <t>шифер-
5,9м2</t>
  </si>
  <si>
    <t>замена
выкл.-1шт</t>
  </si>
  <si>
    <t>смена ламп
на энерго-
4шт</t>
  </si>
  <si>
    <t>труба 40-8м
труба 32-6м
труба 25-2м
фитинги-25шт
труба 20-1,2м</t>
  </si>
  <si>
    <t>17 070
613</t>
  </si>
  <si>
    <t>труба 20-7м
труба 15-4м
вентили 20-2шт</t>
  </si>
  <si>
    <t>шифер-3м2</t>
  </si>
  <si>
    <t>1,2,3, под</t>
  </si>
  <si>
    <t>26 128
5 753</t>
  </si>
  <si>
    <t>труба 15-8м</t>
  </si>
  <si>
    <t>заена насоса-1шт</t>
  </si>
  <si>
    <t>труба 100-2м
фасонные
части-3шт</t>
  </si>
  <si>
    <t>шифер-4,5м2</t>
  </si>
  <si>
    <t>труба 100-14м
фасонные
части-14шт</t>
  </si>
  <si>
    <t>шифер-1,97м</t>
  </si>
  <si>
    <t>козырек-1шт</t>
  </si>
  <si>
    <t>ГВС 25-5м
ХВС 40-26м
вентили 57-1шт
вентили 20-2шт</t>
  </si>
  <si>
    <t>2 914
15 578</t>
  </si>
  <si>
    <t>ГВС 25-1м
ГВС-15-0,5м
ХВС 32-1м
вентили 15-6шт</t>
  </si>
  <si>
    <t>труба 100-1м
фасонные
части-13шт</t>
  </si>
  <si>
    <t>труба 15-5м
вентили 20-28м
вентили 15-5м
задвижки 89-2м</t>
  </si>
  <si>
    <t>шифер-1,48м2</t>
  </si>
  <si>
    <t>крыльцо
1,2 под.</t>
  </si>
  <si>
    <t>труба 57-1м
труба 20-0,5м</t>
  </si>
  <si>
    <t>труба 20-4м
труба 15-1м</t>
  </si>
  <si>
    <t>труба 100-2м
фасонные
части-4шт</t>
  </si>
  <si>
    <t>изоляция труб-54м</t>
  </si>
  <si>
    <t>труба 100-1м
фасонные 
части-6шт</t>
  </si>
  <si>
    <t>шифер-2,95м2</t>
  </si>
  <si>
    <t>ГВС 25-4м</t>
  </si>
  <si>
    <t>шифер-2,95м2
1 под.</t>
  </si>
  <si>
    <t>1,2,3,4
под.
козырек-3,4м2
2 под.
огражд.-0,104т
заделка техн.проема-1,44м2</t>
  </si>
  <si>
    <t>93 767
3 586
13 775</t>
  </si>
  <si>
    <t>труба 40-17,7м</t>
  </si>
  <si>
    <t>труба 100-5м
фасонные
части-3м</t>
  </si>
  <si>
    <t>ремонт
освещения
2 под.</t>
  </si>
  <si>
    <t>труба 100-12м
фасонные
части-37шт</t>
  </si>
  <si>
    <t>цоколь-105м2</t>
  </si>
  <si>
    <t>крыльцо-4,2м2
3 под.</t>
  </si>
  <si>
    <t>труба 100-9м
фасонные 
части-30шт</t>
  </si>
  <si>
    <t>крыльцо
2 под.</t>
  </si>
  <si>
    <t>труба 100-2м
фасоные
части-2шт</t>
  </si>
  <si>
    <t>3 под.</t>
  </si>
  <si>
    <t>труба 100-21м
труба 50-15м
фасонные
части-45шт</t>
  </si>
  <si>
    <t>шифер-14,68м2</t>
  </si>
  <si>
    <t>3,4 под.</t>
  </si>
  <si>
    <t>бикрост-
149,242м2
ремонт
цементной 
стяжки-4м</t>
  </si>
  <si>
    <t>козырек
3,5 под.
устан.перил-44,5м
1,2,3,4 под.</t>
  </si>
  <si>
    <t>ремонт.освещ
подвал</t>
  </si>
  <si>
    <t xml:space="preserve">
42м</t>
  </si>
  <si>
    <t>бикрост-
96,992м2</t>
  </si>
  <si>
    <t>ремонт
1,2 под.</t>
  </si>
  <si>
    <t>изоляция-54м</t>
  </si>
  <si>
    <t>бикрост-
141,77м2</t>
  </si>
  <si>
    <t>труба 20-4,1м
сгоны-2шт</t>
  </si>
  <si>
    <t>ГВС 65-16м
ГВС 57-6,2м
ГВС 25-7,7м
вентили 25-3шт
вентили 20-3шт
сгоня-6шт</t>
  </si>
  <si>
    <t xml:space="preserve">бикрост-
37,3м2
</t>
  </si>
  <si>
    <t>бикрост-
67,162</t>
  </si>
  <si>
    <t>шифер-5,51м2</t>
  </si>
  <si>
    <t>цоколь-58м2</t>
  </si>
  <si>
    <t>отлив-5,1м</t>
  </si>
  <si>
    <t>ГВС задвижки-100-1шт
ГВС задвижки 76-1шт</t>
  </si>
  <si>
    <t>бикрост-
14,92м2</t>
  </si>
  <si>
    <t>рем.кирпич
кладки-0,123м3
рем. кровли-11,8м2</t>
  </si>
  <si>
    <t>ремонт
межпанельных
швов-4пм</t>
  </si>
  <si>
    <t>ремонт
стыков
стеновых
панелей-50м</t>
  </si>
  <si>
    <t>1,2,4,5,6,7,8
под.</t>
  </si>
  <si>
    <t>замена
автоматов
в эл.щитках
1-6 под.</t>
  </si>
  <si>
    <t>ГВС 25-7м
вентили-25-2шт
сгоны-2шт</t>
  </si>
  <si>
    <t>ремонт насосов 
ХВС-3шт</t>
  </si>
  <si>
    <t>цоколь-92м2</t>
  </si>
  <si>
    <t>труба 20-0,5м</t>
  </si>
  <si>
    <t>ремонт
плиты лоджии-
21,6м2
крыльцо
2,5 под.
ремонт
парапета-12,6м2</t>
  </si>
  <si>
    <t>восстан.
освещ.</t>
  </si>
  <si>
    <t>ГВС 20-13м
вентили 20-11шт
сгоны-10шт</t>
  </si>
  <si>
    <t>ХВС 25-1,5м
вентили 25-1шт
вентили 20-1шт
сгоны-1шт</t>
  </si>
  <si>
    <t>замена
рулонной
кровли-
48,5м2</t>
  </si>
  <si>
    <t>замена
ввод.руб.-4шт</t>
  </si>
  <si>
    <t>ремонт 
освещения
подвал
замена  
автомата-3шт
устан.
светильника
1,2,3,4 под.</t>
  </si>
  <si>
    <t>14 954
2 878
12 996</t>
  </si>
  <si>
    <t>труба 76-35,9м
труба 57-72,6м
труба 32-6,5м
труба 20-60,9м
труба 15-9м
вентили 20-59шт
вентили 15-30шт
сгоны-4шт</t>
  </si>
  <si>
    <t xml:space="preserve">ГВС 20-8,1м
ГВС 15-2м
вентили 20-1шт
сгоны-3шт
ХВС 25-3м
ХВС 20-2м
вентили 25-2шт
вентили 20-2шт
сгоны-2шт
</t>
  </si>
  <si>
    <t xml:space="preserve">5 531
4 052
</t>
  </si>
  <si>
    <t>1 под</t>
  </si>
  <si>
    <t>труба 89-35м
труба 76-94,7м
труба 65-83м
труба 20-43,5м
труба 15-11м
вентили 20-47шт
вентили 15-12шт
задвижки 100-1шт
сгоны-27шт</t>
  </si>
  <si>
    <t>ГВС 20-3,5м
ГВС 15-1м
вентили 20-3шт
сгоны-3шт
ХВС 25-5м
ХВС 20-3м
вентили ХВС 20-3шт
сгоны-1шт</t>
  </si>
  <si>
    <t>2 617,5
6 727,5</t>
  </si>
  <si>
    <t>светильники
1,2,3,4 под</t>
  </si>
  <si>
    <t>труба 76-24м
труба 57-4
труба 20-10м
вентили 20-25шт
вентили 15-8шт
задвижки 100-2шт
сгоны-14шт
замена фланца-3</t>
  </si>
  <si>
    <t>ГВС 76-8м
ГВС 57-16м
ГВС 40-1м
ГВС 25-3м
ГВС 15-1м
вентили 25-1шт
вентили 20-4шт
задвижки 50-1шт
сгон-3шт
ХВС вентили 25-1шт
сгон-1шт</t>
  </si>
  <si>
    <t>труба 100-13м
фасонные
части-13шт</t>
  </si>
  <si>
    <t>1,2 под.</t>
  </si>
  <si>
    <t>труба 76-12м
труба 65-3м
труба 57-6,5м
труба 25-3м
труба 20-10,5м
труба 15-2м
вентили 20-7шт
вентили 15-6шт
сгоны-2шт
отвод-2шт</t>
  </si>
  <si>
    <t>ХВС 57-3,5м
ХВС 25-2м
вентили 20-1шт
сгоны-1шт</t>
  </si>
  <si>
    <t>ГВС 25-3м
ГВС 20-12м
вентили 25-3шт
вентили 20-3 шт
сгоны-5 шт</t>
  </si>
  <si>
    <t>труба 100-34,5м
фасонные 
части-36шт</t>
  </si>
  <si>
    <t>труба 76-10,5м  труба 57-10м труба 32-10м труба 20-15м</t>
  </si>
  <si>
    <t>труба 76-5м
труба 20-10,5м
труба 15-54м
вентили 20-11шт
задвижки 100-1шт
сгоны-12шт</t>
  </si>
  <si>
    <t>труба 100-17м
фасонные
части-21шт</t>
  </si>
  <si>
    <t>бикрост-
164,15м2</t>
  </si>
  <si>
    <t>ремонт
цементн.
стяжки-1,5м2</t>
  </si>
  <si>
    <t>труба 57-6,5м
труба 40-8,5м
труба 25-2м
труба 20-7м
вентили 25-2шт
вентили 20-1шт
вентили 15-5шт
сгон-5шт</t>
  </si>
  <si>
    <t>ГВС 32-5м
ГВС 25-2,5м
ГВС 20-5м
вентили 25-2шт
вентили 20-3шт</t>
  </si>
  <si>
    <t>труба 100-28м
фасонные 
части-32шт</t>
  </si>
  <si>
    <t xml:space="preserve">1,2,3,4
под. </t>
  </si>
  <si>
    <t>труба 20-12м
сгоны-9шт</t>
  </si>
  <si>
    <t>ГВС 20-7,8м
ГВС 15-2м
вентили ГВС 25-1шт
сгоны-2шт</t>
  </si>
  <si>
    <t>1,2,3
под.</t>
  </si>
  <si>
    <t>замена патрона
1,5 под.-4шт</t>
  </si>
  <si>
    <t>труба 76-8м
труба 65-6м
труба 57-19м
труба 20-20м
труба 15-1,5м</t>
  </si>
  <si>
    <t>вентили 57-1шт
вентили 25-2шт
ветили 20-35шт
вентили 15-20шт
сгоны-17шт
отвод-2шт</t>
  </si>
  <si>
    <t>ГВС 76-3,5м
ГВС 25-3,5м
ГВС 20-2м
вентили 25-3шт
вентили 20-2шт</t>
  </si>
  <si>
    <t>ХВС 25-2,5м
ХВС 20-2,5м
вентили 25-1шт
вентили 20-1шт</t>
  </si>
  <si>
    <t>устан.
светильника
5 под.-
1шт</t>
  </si>
  <si>
    <t>бикрост-
37,304м2</t>
  </si>
  <si>
    <t>труба 57-4м
труба 20-9,4м
труба 15-11,5м
вентили 15-4шт</t>
  </si>
  <si>
    <t>ГВС 89-8м
ГВС 57-1,5м
ГВС 25-8,5м
ГВС 20-4,5м
ГВС 15-1м
вентили 25-4шт
вентили 20-3шт
сгоны-3шт</t>
  </si>
  <si>
    <t>труба 100-5м
фасонные
части-7шт</t>
  </si>
  <si>
    <t>бикрост-
14,922м2</t>
  </si>
  <si>
    <t>устан.перил
4 под-3,5м</t>
  </si>
  <si>
    <t>козырек-3,58м2
1,4 под.
ремонт крыльца
1 под.</t>
  </si>
  <si>
    <t>ремонт
освещ.
подвал</t>
  </si>
  <si>
    <t>устан.свет.
1,2 под.-2шт</t>
  </si>
  <si>
    <t>труба 57-20м
труба 20-14,5м
труба 15-9,6м
вентили 20-41шт
вентили 15-31шт
сгоны-12шт</t>
  </si>
  <si>
    <t>труба 100-9м
фасонные 
части-17шт</t>
  </si>
  <si>
    <t>ХВС 25-4,5м
ХВС 20-4м
ХВС вентили 20-6шт
ХВС вентили 15-6шт</t>
  </si>
  <si>
    <t>устан. свет.
1,2,3,4 под.</t>
  </si>
  <si>
    <t>ревизия
эл.щитовой
4 под.
ремонт дверей лифта
устан.свет
4под.</t>
  </si>
  <si>
    <t xml:space="preserve">7 991
69 041
1 234
</t>
  </si>
  <si>
    <t>замена
тяговых 
канатов
2 под.
замена огран.скорости
1,2,3 под.</t>
  </si>
  <si>
    <t>20 611
30 945</t>
  </si>
  <si>
    <t>труба 89-11,8м
труба 25-5,9м
труба 20-11,6м
вентили 25-5шт
вентили 20-18шт
вентили 15-8шт</t>
  </si>
  <si>
    <t xml:space="preserve">труба 76-80м
труба 57-30м
труба 20-6м
</t>
  </si>
  <si>
    <t>ГВС 65-4м
ГВС 57-3м
ГВС 32-4,5м
ГВС 25-11,5м
ГВС 20-0,5м
ГВС 15-11м
вентили 32-2шт
вентили 25-4шт
вентили 20-4шт
вентили 15-2шт
сгоны-7шт</t>
  </si>
  <si>
    <t xml:space="preserve">
ХВС 15-9м
вентили 25-1шт</t>
  </si>
  <si>
    <t>труба 76-2м
труба 20-4м</t>
  </si>
  <si>
    <t>ГВС труба 25-10,1м
ГВС труба 20-12,8м
ГВС труба 15-3,1м
вентили 25-2шт
вентили 20-6шт
вентили 15-4шт
сгоны-6шт</t>
  </si>
  <si>
    <t>ХВС труба 57-10м
ХВС труба 32-5м
ХВС труба 25-6,5м
ХВС труба 15-1м
вентили 32-1шт
вентили 25-2шт
вентили 15-1шт
сгоны-1шт</t>
  </si>
  <si>
    <t>труба 100-6м
труба 50-2м
фасонные
части-13шт</t>
  </si>
  <si>
    <t>ремонт
крыльца-9,84м2
устан.перил
-3,5м</t>
  </si>
  <si>
    <t>замена патрона
-5шт</t>
  </si>
  <si>
    <t>бикрост-
358,13м2
устр-во стяжки
-36м2</t>
  </si>
  <si>
    <t>труба 100-12,75м
фасонные 
части-9шт</t>
  </si>
  <si>
    <t>замена огранич.
скорости-2шт</t>
  </si>
  <si>
    <t>ремонт
эл.оборуд.
смена энерго.
ламп-15шт</t>
  </si>
  <si>
    <t>ГВС 65-17м
ГВС 57-4м
ГВС 25-1м
ГВС 20-9м
вентили 25-1шт
вентили 20-6шт
сгоны-5шт</t>
  </si>
  <si>
    <t>ХВС 25-1м
ХВС 20-3м
ХВС 15-0,5м
вентили 25-1шт
вентили 20-2шт
сгоны-3шт</t>
  </si>
  <si>
    <t>устр-во
стяжки-
61,27м2
смена 
рулонной кровли-
155,242м2</t>
  </si>
  <si>
    <t>устан.свет
1,2,3,4 под.</t>
  </si>
  <si>
    <t>5,10 под.</t>
  </si>
  <si>
    <t>труба 32-1м
труба 20-7,5м
вентили 20-33шт
вентили 15-31шт
сгоны-34шт</t>
  </si>
  <si>
    <t>труба 20-12м
труба 15-8м
вентили 20-4шт
вентили 15-2шт
сгоны-10шт</t>
  </si>
  <si>
    <t>задвижка 89-1шт</t>
  </si>
  <si>
    <t>ГВС 40-4м
ГВС 25-1,2м
ГВС 20-18,2м
вентили 20-1шт
фитинги-6шт</t>
  </si>
  <si>
    <t>труба 100-9,5м
фасонные 
части-9шт</t>
  </si>
  <si>
    <t>устан.
снегодержателя</t>
  </si>
  <si>
    <t>ремонт
пола-1,5м2</t>
  </si>
  <si>
    <t>труба 32-3м
труба 20-4м
вентили 20-3шт</t>
  </si>
  <si>
    <t>ГВС 20-3м
вентили 20-1шт</t>
  </si>
  <si>
    <t>труба 57-3м
труба 32-3,5м
труба 25-1,5м
труба 20-2,2м
вентили 20-12,2шт
вентили 20-2шт
вентили 15-1шт
сгоны-2шт</t>
  </si>
  <si>
    <t>восстан.
работы
кв.№21</t>
  </si>
  <si>
    <t>труба 100-5,75м
фасонные
части-13шт</t>
  </si>
  <si>
    <t>замена
выкл.щит-1шт</t>
  </si>
  <si>
    <t>труба 15-2шт
вентили 25-3шт</t>
  </si>
  <si>
    <t>шифер-14,75м2</t>
  </si>
  <si>
    <t>29 277
864</t>
  </si>
  <si>
    <t>ремонт
2 под.
крыльцо-1шт</t>
  </si>
  <si>
    <t>1,2,3 под.
установка ТУ-1шт</t>
  </si>
  <si>
    <t>4 303
1 649</t>
  </si>
  <si>
    <t>труба 40-18м
труба 20-4,5м
труба 15-11,5м</t>
  </si>
  <si>
    <t>замена насоса - 2шт</t>
  </si>
  <si>
    <t>труба 100-6,5м
фасонные 
части-8шт</t>
  </si>
  <si>
    <t>освещ.
1,2 под.</t>
  </si>
  <si>
    <t>труба 57-3м
изоляция-82м</t>
  </si>
  <si>
    <t>труба 100 - 5м
фасонные 
части-5шт</t>
  </si>
  <si>
    <t>замена патрона
3,4 под.</t>
  </si>
  <si>
    <t>труба 57-6м
труба 20-25,5м
вентиль 20-2шт
вентиль15-1шт
сгоны-1шт
замена и устан.насоса-1шт</t>
  </si>
  <si>
    <t>ГВС труба 25-2,5м
ГВС труба 20-2,8м
сгоны-1шт</t>
  </si>
  <si>
    <t>труба 100-7м
фасонные части-10шт</t>
  </si>
  <si>
    <t>крыльцо-8,04м2
1,3,4 под.</t>
  </si>
  <si>
    <t>труба 57-2м
труба 20-3,5м
труба 15-2,5м</t>
  </si>
  <si>
    <t>ГВС труба 40-1,5м
ГВС труба 32-9м
ГВС труба 20-3,5
вентили 20-2шт</t>
  </si>
  <si>
    <t>труба 57-1,5м</t>
  </si>
  <si>
    <t>устан.свет.
3 под.</t>
  </si>
  <si>
    <t>труба 100-14,3м
фасонные части-16шт</t>
  </si>
  <si>
    <t>труба 40-2м
труба 20-2м
труба 15-3м
вентили 20-10шт
вентили 15-2шт
сгоны-5шт</t>
  </si>
  <si>
    <t>ГВС 57-7м
ГВС труба 40-1,5м
ГВС труба 25-7м
ГВС труба 20-3м 
вентили 25-4шт</t>
  </si>
  <si>
    <t>труба 100-38м
фасонные части-54шт</t>
  </si>
  <si>
    <t>замена.выкл-1шт</t>
  </si>
  <si>
    <t>труба 57-6м
труба 20-4,5м
сгоны-2шт</t>
  </si>
  <si>
    <t>устан.свет.
2,3 под.</t>
  </si>
  <si>
    <t>труба 76-2,5м
труба 20-8м
труба 15-2м
вентили 20-4м</t>
  </si>
  <si>
    <t>освещение 
1,2,3,4 под.
устан.прожек.
-2шт</t>
  </si>
  <si>
    <t>3 709
6 760</t>
  </si>
  <si>
    <t>труба 32-4,5м
труба 20-7,5м
труба 15-м
вентили 20-2шт</t>
  </si>
  <si>
    <t>труба 76-18м
труба 40-96м
труба 32-15м
труба 15-38м
вентили 20-45шт
вентили 15-89шт
задвижка 100-2шт
задвижка 89-1шт
сгоны-3шт</t>
  </si>
  <si>
    <t>ГВС 25-1,25м
ГВС 20-1,5м</t>
  </si>
  <si>
    <t>ХВС 32-1м
ХВС 25-5,25м
ХВС 20-1,5м</t>
  </si>
  <si>
    <t>труба 100-5,75м
фасонные части-10шт</t>
  </si>
  <si>
    <t>замена патрона-
1шт
4 под.</t>
  </si>
  <si>
    <t>замена насоса-3шт</t>
  </si>
  <si>
    <t xml:space="preserve">труба 57-9м
</t>
  </si>
  <si>
    <t>труба 100-12м
фасонные части-
25шт.</t>
  </si>
  <si>
    <t>устан.автом.
3 под.</t>
  </si>
  <si>
    <t>труба 20-25,8м
труба 15-1,6м
вентили 20-2шт</t>
  </si>
  <si>
    <t>труба 32-1м
труба 20-5,6м
труба 15-4,2м</t>
  </si>
  <si>
    <t>замена патрона
1 под.</t>
  </si>
  <si>
    <t>устан. ТУ</t>
  </si>
  <si>
    <t>труба 100-4м 
фасонные 
части-5шт</t>
  </si>
  <si>
    <t>труба 76-3м
труба 40-14м
труба 20-4,7м
труба 15-5м
ветили 20-2шт
вентили 15-2шт
сгоны-2шт</t>
  </si>
  <si>
    <t>козырьки-6м2
крыльца-6м2</t>
  </si>
  <si>
    <t>3,3
2,7</t>
  </si>
  <si>
    <t>труба 57-3м
труба 20-5,5м
труба 15-18м</t>
  </si>
  <si>
    <t>ГВС вентили-1,5</t>
  </si>
  <si>
    <t>труба 57-1,5м
труба 40-2м
труба 25-2м
труба 15-2м
вентили 57-1шт
вентили 32-1шт</t>
  </si>
  <si>
    <t>ГВС труба 20-6м</t>
  </si>
  <si>
    <t>устан.фас.света-2шт
1,3 под.
устан.свет.
1,2,3 под.-8шт</t>
  </si>
  <si>
    <t>труба 57-3м
труба 32-6м
труба 20-4,5м</t>
  </si>
  <si>
    <t>рем.
дощ.полов-
3м2
изоляция 
труб-26м
1,2 под.</t>
  </si>
  <si>
    <t>1 638
9 533
111 735</t>
  </si>
  <si>
    <t>замена
патрона-1шт
ремонт щита-
4 эт</t>
  </si>
  <si>
    <t>труба 40-1,5м
труба 20-2м
труба 15-3,5м</t>
  </si>
  <si>
    <t>ГВС 32-5м
ХВС 25-3м</t>
  </si>
  <si>
    <t>2 044
2 461</t>
  </si>
  <si>
    <t>ремонт 
освещ.
3 под.
смена выкл</t>
  </si>
  <si>
    <t>553
139</t>
  </si>
  <si>
    <t>труба 76-6м
труба 40-3,5м
труба 20-21м
труба 15-11
вентили 32-3шт
вентили 20-9шт
вентили 15-1шт</t>
  </si>
  <si>
    <t>сгоны-6шт</t>
  </si>
  <si>
    <t>труба 100-8м
фасонные
части-7шт</t>
  </si>
  <si>
    <t>ГВС 20-8м
вентили 20-1шт
ХВС изоляция 57-22м</t>
  </si>
  <si>
    <t>5 132
8 944</t>
  </si>
  <si>
    <t>устан.розетки</t>
  </si>
  <si>
    <t>труба 76-6м
труба 57-4,5м
труба 32-2м
труба 25-12м
труба 20-2,5м
вентили 20-27шт
вентили 15-27шт
задвижки 100-2шт
сгоны-1шт
манометры-2шт</t>
  </si>
  <si>
    <t>ХВС вентили 57-1шт</t>
  </si>
  <si>
    <t xml:space="preserve">ГВС 20-6,8м
ГВС 40-4м
вентили 25-5шт
вентили 20-1шт
</t>
  </si>
  <si>
    <t>труба100-11,5м
фасонные
части-19шт</t>
  </si>
  <si>
    <t>ремонт
освещения
3 под.
замена ламп
устан.свет.
1,3 под.</t>
  </si>
  <si>
    <t xml:space="preserve">
805
5 791</t>
  </si>
  <si>
    <t>труба 57-9м
труба 20-10,5м
труба 15-1м</t>
  </si>
  <si>
    <t>труба 57-2м
труба 20-5,5м
задвижки 80-1шт</t>
  </si>
  <si>
    <t>предподъезд.
освещ.
1,4 под.
устан.розетки</t>
  </si>
  <si>
    <t>5 663
1 649</t>
  </si>
  <si>
    <t>труба 15-1,5м
вентили 15-2шт</t>
  </si>
  <si>
    <t>ГВС 25-15м
ГВС 15-1м
вентили 25-7шт
сгоны-7шт
ХВС вентили 25-1шт
сгоны-1шт</t>
  </si>
  <si>
    <t xml:space="preserve">
12 801
586</t>
  </si>
  <si>
    <t>труба 100-2и
труба 57-3м
труба 32-1м
смена фланца-
2шт</t>
  </si>
  <si>
    <t>ГВС 32-9м</t>
  </si>
  <si>
    <t>ХВС 25-8м
ХВС 20-3м
вентили 20-1шт</t>
  </si>
  <si>
    <t>труба 57-2м
труба 20-1м
вентили 20-4шт</t>
  </si>
  <si>
    <t>ремонт
освещения
1,2,3 под.</t>
  </si>
  <si>
    <t>труба 40-2,5м
труба 32-2,5м</t>
  </si>
  <si>
    <t>труба 57-3м
труба 32-8,5м
труба 25-2м
труба 20-14,5м</t>
  </si>
  <si>
    <t>вентили 32-1шт
вентили 20-3шт
сгоны-2шт</t>
  </si>
  <si>
    <t>замена свет.
2 под.-1шт</t>
  </si>
  <si>
    <t>замена выкл.
2под.-
1шт</t>
  </si>
  <si>
    <t>устан.свет.
2под.-
1шт</t>
  </si>
  <si>
    <t>ГВС 25-12м
ГВС 20-2м</t>
  </si>
  <si>
    <t>ремонт
бетонного 
пола-0,8м2
ремонт бетонного
крыльца-0,7м2</t>
  </si>
  <si>
    <t>труба 57-2м
труба 20-7м
вентили 20-6шт</t>
  </si>
  <si>
    <t>замена выкл.
в щитовой-9шт</t>
  </si>
  <si>
    <t>ХВС 25-3м</t>
  </si>
  <si>
    <t>рем.освещ.
1,2 под.</t>
  </si>
  <si>
    <t>устан.розетки-
1шт</t>
  </si>
  <si>
    <t>ХВС 25-1,5м
ХВС 20-1м
ГВС 25-1,5м
ГВС 20-1м</t>
  </si>
  <si>
    <t>освещение 
подвала
смена выкл.-
2 под.</t>
  </si>
  <si>
    <t>837
184</t>
  </si>
  <si>
    <t>труба 20-3,5м</t>
  </si>
  <si>
    <t>ГВС 15-4м
ХВС сгоны-1шт</t>
  </si>
  <si>
    <t>1 575
2 332</t>
  </si>
  <si>
    <t>труба 40-20м
труба 32-15м
труба 20-2,5м</t>
  </si>
  <si>
    <t>ГВС 25-1,5м
ГВС 20-1м</t>
  </si>
  <si>
    <t>ХВС 25-6м</t>
  </si>
  <si>
    <t>ремонт
козырька 
2,3 под.
устан.перил
3 под.</t>
  </si>
  <si>
    <t>2 962
9 088</t>
  </si>
  <si>
    <t>труба 40-5м
труба 25-3м
труба 20-2м
труба 15-1,5м</t>
  </si>
  <si>
    <t>труба 20-2м
внтили 20-2шт</t>
  </si>
  <si>
    <t>устан.розетки
ТУ</t>
  </si>
  <si>
    <t xml:space="preserve">труба 25-2,5м
труба 20-5м </t>
  </si>
  <si>
    <t>труба 57-9,5м
задвижки 89-1шт</t>
  </si>
  <si>
    <t>ГВС 20-3м</t>
  </si>
  <si>
    <t>замена выкл.-
2шт</t>
  </si>
  <si>
    <t>труба 65-3м
труба 20-1м
труба 15-6м</t>
  </si>
  <si>
    <t>вентили 20-11шт
вентили 15-6шт</t>
  </si>
  <si>
    <t>труба 100-6,5м
фасонные части-
4шт</t>
  </si>
  <si>
    <t>замена авт.
1,2,3 под.</t>
  </si>
  <si>
    <t>замена патрона-
3под.</t>
  </si>
  <si>
    <t>труба 20-1,5м
труба 15-5,5м</t>
  </si>
  <si>
    <t>1 под 
крыльцо-
ж/б крыльцо-3 под</t>
  </si>
  <si>
    <t>ХВС 25-2м</t>
  </si>
  <si>
    <t>замена выкл.-
3 под, ТУ</t>
  </si>
  <si>
    <t>труба 100-5,75м
фасонные
части-5шт</t>
  </si>
  <si>
    <t>замена
насоса-1шт.</t>
  </si>
  <si>
    <t>сумма руб.</t>
  </si>
  <si>
    <t>сумма 
руб.</t>
  </si>
  <si>
    <t>ремонт крыльца 
1 под</t>
  </si>
  <si>
    <t>ХВС труба 25-2,8м
ХВС труба 20-5,5м
вентили 20-1шт
сгоны-1шт</t>
  </si>
  <si>
    <t>замена
патрона 1 под</t>
  </si>
  <si>
    <t>труба 57-6м
труба 20-6м
труба 15-4м
вентили 32-1шт
вентили 20-1шт
сгон-2шт</t>
  </si>
  <si>
    <t>крыльцо 
4 под.</t>
  </si>
  <si>
    <t>замена выкл.
-2шт</t>
  </si>
  <si>
    <t xml:space="preserve">ХВС 20-3м
вентили 20-1шт
</t>
  </si>
  <si>
    <t>труба 100-10,25м
фасонные 
части-17шт</t>
  </si>
  <si>
    <t>2 под.
крыльцо-5,2м2
5под.
козырек-2,95м2
1 под</t>
  </si>
  <si>
    <t>33 508
3 997
1 432</t>
  </si>
  <si>
    <t>труба 100-42м
фасонные 
части-45 шт
капание ям в ручную-3,36м3</t>
  </si>
  <si>
    <t>ГВС 20-4м
ГВС вентили 20-4шт
сгоны-4шт</t>
  </si>
  <si>
    <t>ХВС 89-4м
ХВС 57-1м
ХВС 20-6м
ХВС 15-8,5м
вентили 25-1шт
вентили 20-2шт
задвижки 89-1шт
сгоны-2шт</t>
  </si>
  <si>
    <t>ХВС 25-3,5м
ХВС 20-1,5м
ХВС 15-1,5м
вентили 20-1шт
вентили 15-2шт
сгоны-1шт</t>
  </si>
  <si>
    <t>труба 100-6м
труба 50-29,25м
фасонные
части-32шт</t>
  </si>
  <si>
    <t>труба 57-124м
труба 40-35м
труба 20-3м
вентили 20-28шт
вентли 15-14шт
задвижка 100-1шт
отвод 57-27м</t>
  </si>
  <si>
    <t>ГВС 32-1м
ГВС 20-3м
ГВС 15-4м</t>
  </si>
  <si>
    <t>труба 100-10м
труба 50-12,95м
фасонные части-
15 шт.</t>
  </si>
  <si>
    <t>ремонт стяжки-
3м2</t>
  </si>
  <si>
    <t>рем. ж/б крыльца-4шт
3,4,5,6 под.</t>
  </si>
  <si>
    <t>5,6 под.
ремонт
плиты</t>
  </si>
  <si>
    <t>41 130
7 518</t>
  </si>
  <si>
    <t>рем.освещ</t>
  </si>
  <si>
    <t>овещ.подвала-40шт
устан.прибора
эл.энергии-2шт</t>
  </si>
  <si>
    <t xml:space="preserve">
5 130
8 927</t>
  </si>
  <si>
    <t xml:space="preserve">
270
65 900</t>
  </si>
  <si>
    <t>освещение
1,2 под.
Коридор</t>
  </si>
  <si>
    <t>ремонт освещ.
1,2 под(корид)
замена лапм
1,2 под.-14шт</t>
  </si>
  <si>
    <t>20 317
2 613</t>
  </si>
  <si>
    <t xml:space="preserve">
устан.перил-35м</t>
  </si>
  <si>
    <t xml:space="preserve">                                             </t>
  </si>
  <si>
    <t>бикрост-
115,632м2</t>
  </si>
  <si>
    <t xml:space="preserve">                    Генеральный директор ЗАО "ЖЭК"</t>
  </si>
  <si>
    <t>ремонт конька
-8м</t>
  </si>
  <si>
    <t>бикрост
-22,252м2</t>
  </si>
  <si>
    <t>крыльцо-2м2
4 под.</t>
  </si>
  <si>
    <t>0,9
30</t>
  </si>
  <si>
    <t>труба 76-20м  труба 20-10м
кран25мм-6шт кран20мм-6шт
радиатор-1шт</t>
  </si>
  <si>
    <t>20,8
4,7
4,5</t>
  </si>
  <si>
    <t>труба 89-15м  труба 76-10м труба 25-10м труба 20-10м
кран 15мм-6шт кран 20мм-10шт</t>
  </si>
  <si>
    <t>31,7
4,3</t>
  </si>
  <si>
    <t>восстан.
освещ.
1 под.
устан. 
светильника
3 под.-2шт</t>
  </si>
  <si>
    <t>1112
2815</t>
  </si>
  <si>
    <t>25,5
3,8
5,4</t>
  </si>
  <si>
    <t xml:space="preserve">труба 76-30м
кран 25мм-9шт 
задвижка 100мм-1шт </t>
  </si>
  <si>
    <t>замена блока домофона
1,2 под., подвал
эл.монтаж.
работы щит
замена
патрона-1под</t>
  </si>
  <si>
    <t>14 274
3 105
253</t>
  </si>
  <si>
    <t>вход в подвал-16м2
в/шахта-3м2</t>
  </si>
  <si>
    <t>6,1
5,7</t>
  </si>
  <si>
    <t xml:space="preserve">                                                                                                 текущего ремонта жилых домов обслуживаемых ЗАО "ЖЭК" на 2016 год</t>
  </si>
  <si>
    <t xml:space="preserve">                                                                                                                         ПЛАН</t>
  </si>
  <si>
    <t xml:space="preserve">                                                                                Утверждаю</t>
  </si>
  <si>
    <t>задвижки 80-2шт,      
задвижки 50-1шт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</si>
</sst>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1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indexed="64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549">
    <xf numFmtId="0" fontId="0" fillId="0" borderId="0" xfId="0"/>
    <xf numFmtId="0" fontId="7" fillId="0" borderId="0" xfId="0" applyFont="1"/>
    <xf numFmtId="0" fontId="0" fillId="0" borderId="0" xfId="0" applyBorder="1"/>
    <xf numFmtId="0" fontId="7" fillId="0" borderId="2" xfId="0" applyFont="1" applyBorder="1"/>
    <xf numFmtId="0" fontId="3" fillId="0" borderId="2" xfId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3" xfId="1" applyFont="1" applyBorder="1" applyAlignment="1">
      <alignment horizontal="center"/>
    </xf>
    <xf numFmtId="0" fontId="3" fillId="0" borderId="5" xfId="1" applyFont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/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5" xfId="1" applyFont="1" applyBorder="1" applyAlignment="1">
      <alignment horizontal="center" vertical="top" shrinkToFit="1"/>
    </xf>
    <xf numFmtId="0" fontId="3" fillId="0" borderId="6" xfId="1" applyFont="1" applyBorder="1" applyAlignment="1">
      <alignment horizontal="left" wrapText="1"/>
    </xf>
    <xf numFmtId="0" fontId="3" fillId="0" borderId="5" xfId="1" applyFont="1" applyBorder="1" applyAlignment="1">
      <alignment horizontal="left" vertical="top" shrinkToFit="1"/>
    </xf>
    <xf numFmtId="2" fontId="3" fillId="0" borderId="6" xfId="1" applyNumberFormat="1" applyFont="1" applyBorder="1"/>
    <xf numFmtId="0" fontId="0" fillId="0" borderId="0" xfId="0" applyBorder="1" applyAlignment="1">
      <alignment horizontal="left"/>
    </xf>
    <xf numFmtId="0" fontId="11" fillId="0" borderId="2" xfId="1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3" fillId="0" borderId="0" xfId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0" xfId="1" applyBorder="1" applyAlignment="1">
      <alignment vertical="center"/>
    </xf>
    <xf numFmtId="0" fontId="5" fillId="0" borderId="6" xfId="1" applyFont="1" applyBorder="1" applyAlignment="1">
      <alignment horizontal="left" vertical="center" shrinkToFit="1"/>
    </xf>
    <xf numFmtId="0" fontId="5" fillId="0" borderId="6" xfId="1" applyFont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center" wrapText="1"/>
    </xf>
    <xf numFmtId="3" fontId="3" fillId="2" borderId="6" xfId="1" applyNumberFormat="1" applyFont="1" applyFill="1" applyBorder="1" applyAlignment="1">
      <alignment horizontal="center" wrapText="1"/>
    </xf>
    <xf numFmtId="0" fontId="3" fillId="2" borderId="6" xfId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3" fontId="7" fillId="2" borderId="6" xfId="0" applyNumberFormat="1" applyFont="1" applyFill="1" applyBorder="1" applyAlignment="1">
      <alignment horizontal="center"/>
    </xf>
    <xf numFmtId="0" fontId="7" fillId="2" borderId="0" xfId="0" applyFont="1" applyFill="1"/>
    <xf numFmtId="0" fontId="7" fillId="2" borderId="8" xfId="0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wrapText="1"/>
    </xf>
    <xf numFmtId="3" fontId="3" fillId="2" borderId="3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3" fontId="7" fillId="2" borderId="3" xfId="0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 vertical="top" shrinkToFit="1"/>
    </xf>
    <xf numFmtId="0" fontId="10" fillId="2" borderId="4" xfId="1" applyFont="1" applyFill="1" applyBorder="1" applyAlignment="1">
      <alignment horizontal="center" vertical="top" shrinkToFit="1"/>
    </xf>
    <xf numFmtId="2" fontId="3" fillId="2" borderId="11" xfId="1" applyNumberFormat="1" applyFont="1" applyFill="1" applyBorder="1"/>
    <xf numFmtId="0" fontId="3" fillId="2" borderId="5" xfId="1" applyFont="1" applyFill="1" applyBorder="1"/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3" fontId="7" fillId="2" borderId="8" xfId="0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3" fillId="2" borderId="3" xfId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3" fontId="0" fillId="2" borderId="2" xfId="0" applyNumberFormat="1" applyFill="1" applyBorder="1" applyAlignment="1">
      <alignment horizontal="center" wrapText="1"/>
    </xf>
    <xf numFmtId="3" fontId="7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left" wrapText="1"/>
    </xf>
    <xf numFmtId="0" fontId="3" fillId="2" borderId="5" xfId="1" applyFont="1" applyFill="1" applyBorder="1" applyAlignment="1">
      <alignment horizontal="left" vertical="top" shrinkToFit="1"/>
    </xf>
    <xf numFmtId="0" fontId="10" fillId="2" borderId="5" xfId="1" applyFont="1" applyFill="1" applyBorder="1" applyAlignment="1">
      <alignment horizontal="center" vertical="top" shrinkToFit="1"/>
    </xf>
    <xf numFmtId="0" fontId="7" fillId="2" borderId="9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/>
    </xf>
    <xf numFmtId="0" fontId="0" fillId="2" borderId="9" xfId="0" applyFill="1" applyBorder="1" applyAlignment="1">
      <alignment horizontal="center" wrapText="1"/>
    </xf>
    <xf numFmtId="3" fontId="2" fillId="2" borderId="9" xfId="0" applyNumberFormat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 wrapText="1"/>
    </xf>
    <xf numFmtId="3" fontId="0" fillId="2" borderId="6" xfId="0" applyNumberForma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/>
    <xf numFmtId="3" fontId="0" fillId="2" borderId="3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vertical="top" shrinkToFit="1"/>
    </xf>
    <xf numFmtId="0" fontId="8" fillId="2" borderId="6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/>
    </xf>
    <xf numFmtId="0" fontId="3" fillId="2" borderId="8" xfId="1" applyFont="1" applyFill="1" applyBorder="1" applyAlignment="1">
      <alignment horizontal="left" wrapText="1"/>
    </xf>
    <xf numFmtId="2" fontId="3" fillId="2" borderId="5" xfId="1" applyNumberFormat="1" applyFont="1" applyFill="1" applyBorder="1"/>
    <xf numFmtId="0" fontId="3" fillId="2" borderId="3" xfId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wrapText="1"/>
    </xf>
    <xf numFmtId="3" fontId="3" fillId="2" borderId="8" xfId="1" applyNumberFormat="1" applyFont="1" applyFill="1" applyBorder="1" applyAlignment="1">
      <alignment horizontal="center"/>
    </xf>
    <xf numFmtId="0" fontId="5" fillId="2" borderId="6" xfId="1" applyFont="1" applyFill="1" applyBorder="1" applyAlignment="1">
      <alignment horizontal="left" vertical="top" shrinkToFit="1"/>
    </xf>
    <xf numFmtId="0" fontId="5" fillId="2" borderId="6" xfId="1" applyFont="1" applyFill="1" applyBorder="1" applyAlignment="1">
      <alignment horizontal="center" vertical="top" shrinkToFit="1"/>
    </xf>
    <xf numFmtId="2" fontId="3" fillId="2" borderId="7" xfId="1" applyNumberFormat="1" applyFont="1" applyFill="1" applyBorder="1"/>
    <xf numFmtId="0" fontId="3" fillId="2" borderId="6" xfId="1" applyFont="1" applyFill="1" applyBorder="1"/>
    <xf numFmtId="3" fontId="3" fillId="2" borderId="6" xfId="1" applyNumberFormat="1" applyFont="1" applyFill="1" applyBorder="1" applyAlignment="1">
      <alignment horizontal="center" vertical="center" wrapText="1"/>
    </xf>
    <xf numFmtId="2" fontId="3" fillId="2" borderId="12" xfId="1" applyNumberFormat="1" applyFont="1" applyFill="1" applyBorder="1"/>
    <xf numFmtId="0" fontId="7" fillId="2" borderId="6" xfId="0" applyFont="1" applyFill="1" applyBorder="1"/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7" fillId="2" borderId="21" xfId="0" applyFont="1" applyFill="1" applyBorder="1"/>
    <xf numFmtId="0" fontId="3" fillId="2" borderId="8" xfId="1" applyFont="1" applyFill="1" applyBorder="1" applyAlignment="1">
      <alignment horizontal="center" vertical="center"/>
    </xf>
    <xf numFmtId="0" fontId="7" fillId="2" borderId="5" xfId="0" applyFont="1" applyFill="1" applyBorder="1"/>
    <xf numFmtId="0" fontId="5" fillId="2" borderId="6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center" vertical="center" shrinkToFit="1"/>
    </xf>
    <xf numFmtId="2" fontId="3" fillId="2" borderId="6" xfId="1" applyNumberFormat="1" applyFont="1" applyFill="1" applyBorder="1"/>
    <xf numFmtId="0" fontId="3" fillId="2" borderId="3" xfId="1" applyFont="1" applyFill="1" applyBorder="1"/>
    <xf numFmtId="0" fontId="3" fillId="2" borderId="1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left" vertical="center" shrinkToFit="1"/>
    </xf>
    <xf numFmtId="0" fontId="3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2" borderId="3" xfId="0" applyFont="1" applyFill="1" applyBorder="1"/>
    <xf numFmtId="0" fontId="7" fillId="2" borderId="3" xfId="0" applyFont="1" applyFill="1" applyBorder="1" applyAlignment="1">
      <alignment horizontal="center" wrapText="1"/>
    </xf>
    <xf numFmtId="2" fontId="3" fillId="2" borderId="13" xfId="1" applyNumberFormat="1" applyFont="1" applyFill="1" applyBorder="1"/>
    <xf numFmtId="2" fontId="3" fillId="2" borderId="10" xfId="1" applyNumberFormat="1" applyFont="1" applyFill="1" applyBorder="1"/>
    <xf numFmtId="0" fontId="3" fillId="2" borderId="5" xfId="1" applyFont="1" applyFill="1" applyBorder="1" applyAlignment="1">
      <alignment horizontal="center" wrapText="1"/>
    </xf>
    <xf numFmtId="2" fontId="3" fillId="2" borderId="6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left" vertical="center"/>
    </xf>
    <xf numFmtId="0" fontId="3" fillId="2" borderId="9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5" fillId="2" borderId="6" xfId="1" applyFont="1" applyFill="1" applyBorder="1" applyAlignment="1">
      <alignment vertical="center" shrinkToFit="1"/>
    </xf>
    <xf numFmtId="0" fontId="3" fillId="2" borderId="0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3" fontId="3" fillId="2" borderId="8" xfId="1" applyNumberFormat="1" applyFont="1" applyFill="1" applyBorder="1" applyAlignment="1">
      <alignment horizontal="center" wrapText="1"/>
    </xf>
    <xf numFmtId="0" fontId="5" fillId="2" borderId="14" xfId="1" applyFont="1" applyFill="1" applyBorder="1" applyAlignment="1">
      <alignment horizontal="center" vertical="center" shrinkToFit="1"/>
    </xf>
    <xf numFmtId="2" fontId="3" fillId="2" borderId="14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0" fontId="3" fillId="2" borderId="3" xfId="1" applyFont="1" applyFill="1" applyBorder="1" applyAlignment="1"/>
    <xf numFmtId="0" fontId="10" fillId="2" borderId="6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left" shrinkToFit="1"/>
    </xf>
    <xf numFmtId="0" fontId="10" fillId="2" borderId="14" xfId="1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horizontal="center" wrapText="1"/>
    </xf>
    <xf numFmtId="164" fontId="3" fillId="2" borderId="6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0" fontId="13" fillId="2" borderId="6" xfId="1" applyFont="1" applyFill="1" applyBorder="1" applyAlignment="1">
      <alignment horizontal="center" vertical="center" shrinkToFit="1"/>
    </xf>
    <xf numFmtId="0" fontId="11" fillId="2" borderId="6" xfId="1" applyFont="1" applyFill="1" applyBorder="1" applyAlignment="1">
      <alignment horizontal="center"/>
    </xf>
    <xf numFmtId="165" fontId="3" fillId="2" borderId="6" xfId="3" applyNumberFormat="1" applyFont="1" applyFill="1" applyBorder="1" applyAlignment="1">
      <alignment horizontal="center"/>
    </xf>
    <xf numFmtId="165" fontId="3" fillId="2" borderId="6" xfId="3" applyNumberFormat="1" applyFont="1" applyFill="1" applyBorder="1" applyAlignment="1">
      <alignment horizontal="center" wrapText="1"/>
    </xf>
    <xf numFmtId="165" fontId="3" fillId="2" borderId="5" xfId="2" applyNumberFormat="1" applyFont="1" applyFill="1" applyBorder="1" applyAlignment="1">
      <alignment horizontal="center"/>
    </xf>
    <xf numFmtId="0" fontId="3" fillId="2" borderId="6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 wrapText="1"/>
    </xf>
    <xf numFmtId="0" fontId="7" fillId="2" borderId="1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14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8" fillId="2" borderId="0" xfId="0" applyFont="1" applyFill="1" applyBorder="1"/>
    <xf numFmtId="0" fontId="3" fillId="2" borderId="9" xfId="1" applyFont="1" applyFill="1" applyBorder="1" applyAlignment="1">
      <alignment horizontal="center"/>
    </xf>
    <xf numFmtId="2" fontId="3" fillId="0" borderId="3" xfId="1" applyNumberFormat="1" applyFont="1" applyBorder="1"/>
    <xf numFmtId="0" fontId="3" fillId="2" borderId="1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applyFont="1" applyFill="1" applyBorder="1"/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left" vertical="top" shrinkToFit="1"/>
    </xf>
    <xf numFmtId="0" fontId="10" fillId="2" borderId="8" xfId="1" applyFont="1" applyFill="1" applyBorder="1" applyAlignment="1">
      <alignment horizontal="center" vertical="top" shrinkToFit="1"/>
    </xf>
    <xf numFmtId="0" fontId="3" fillId="2" borderId="9" xfId="1" applyFont="1" applyFill="1" applyBorder="1"/>
    <xf numFmtId="3" fontId="3" fillId="2" borderId="9" xfId="1" applyNumberFormat="1" applyFont="1" applyFill="1" applyBorder="1" applyAlignment="1">
      <alignment horizontal="center"/>
    </xf>
    <xf numFmtId="0" fontId="7" fillId="2" borderId="22" xfId="0" applyFont="1" applyFill="1" applyBorder="1"/>
    <xf numFmtId="0" fontId="7" fillId="2" borderId="0" xfId="0" applyFont="1" applyFill="1" applyBorder="1"/>
    <xf numFmtId="2" fontId="3" fillId="2" borderId="4" xfId="1" applyNumberFormat="1" applyFont="1" applyFill="1" applyBorder="1"/>
    <xf numFmtId="0" fontId="3" fillId="2" borderId="4" xfId="1" applyFont="1" applyFill="1" applyBorder="1"/>
    <xf numFmtId="3" fontId="3" fillId="2" borderId="4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 wrapText="1"/>
    </xf>
    <xf numFmtId="0" fontId="3" fillId="2" borderId="2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 vertical="center" shrinkToFit="1"/>
    </xf>
    <xf numFmtId="2" fontId="3" fillId="2" borderId="8" xfId="1" applyNumberFormat="1" applyFont="1" applyFill="1" applyBorder="1" applyAlignment="1">
      <alignment horizontal="center"/>
    </xf>
    <xf numFmtId="3" fontId="3" fillId="2" borderId="5" xfId="1" applyNumberFormat="1" applyFont="1" applyFill="1" applyBorder="1"/>
    <xf numFmtId="0" fontId="7" fillId="2" borderId="10" xfId="0" applyFont="1" applyFill="1" applyBorder="1"/>
    <xf numFmtId="0" fontId="7" fillId="2" borderId="14" xfId="0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 vertical="center"/>
    </xf>
    <xf numFmtId="3" fontId="3" fillId="2" borderId="4" xfId="1" applyNumberFormat="1" applyFont="1" applyFill="1" applyBorder="1"/>
    <xf numFmtId="3" fontId="3" fillId="2" borderId="8" xfId="1" applyNumberFormat="1" applyFont="1" applyFill="1" applyBorder="1"/>
    <xf numFmtId="3" fontId="3" fillId="2" borderId="5" xfId="1" applyNumberFormat="1" applyFont="1" applyFill="1" applyBorder="1" applyAlignment="1">
      <alignment horizontal="right"/>
    </xf>
    <xf numFmtId="0" fontId="3" fillId="2" borderId="5" xfId="2" applyNumberFormat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 wrapText="1"/>
    </xf>
    <xf numFmtId="0" fontId="3" fillId="2" borderId="14" xfId="1" applyFont="1" applyFill="1" applyBorder="1" applyAlignment="1">
      <alignment horizontal="left"/>
    </xf>
    <xf numFmtId="0" fontId="10" fillId="2" borderId="8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right"/>
    </xf>
    <xf numFmtId="0" fontId="0" fillId="0" borderId="5" xfId="0" applyBorder="1" applyAlignment="1">
      <alignment horizontal="right"/>
    </xf>
    <xf numFmtId="3" fontId="7" fillId="2" borderId="4" xfId="0" applyNumberFormat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3" fontId="7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2" borderId="23" xfId="0" applyFill="1" applyBorder="1"/>
    <xf numFmtId="0" fontId="4" fillId="2" borderId="23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left"/>
    </xf>
    <xf numFmtId="0" fontId="9" fillId="2" borderId="23" xfId="1" applyFont="1" applyFill="1" applyBorder="1" applyAlignment="1">
      <alignment horizontal="center"/>
    </xf>
    <xf numFmtId="0" fontId="3" fillId="2" borderId="23" xfId="1" applyFill="1" applyBorder="1" applyAlignment="1">
      <alignment horizontal="center"/>
    </xf>
    <xf numFmtId="0" fontId="3" fillId="2" borderId="23" xfId="1" applyFont="1" applyFill="1" applyBorder="1" applyAlignment="1">
      <alignment vertical="center"/>
    </xf>
    <xf numFmtId="0" fontId="3" fillId="2" borderId="23" xfId="1" applyFill="1" applyBorder="1" applyAlignment="1"/>
    <xf numFmtId="0" fontId="3" fillId="2" borderId="28" xfId="1" applyFill="1" applyBorder="1" applyAlignment="1">
      <alignment vertical="center"/>
    </xf>
    <xf numFmtId="0" fontId="3" fillId="2" borderId="28" xfId="1" applyFill="1" applyBorder="1" applyAlignment="1">
      <alignment horizontal="left"/>
    </xf>
    <xf numFmtId="0" fontId="10" fillId="2" borderId="28" xfId="1" applyFont="1" applyFill="1" applyBorder="1" applyAlignment="1">
      <alignment horizontal="center"/>
    </xf>
    <xf numFmtId="0" fontId="3" fillId="2" borderId="28" xfId="1" applyFill="1" applyBorder="1"/>
    <xf numFmtId="0" fontId="3" fillId="2" borderId="28" xfId="1" applyFill="1" applyBorder="1" applyAlignment="1">
      <alignment horizontal="center"/>
    </xf>
    <xf numFmtId="0" fontId="3" fillId="2" borderId="2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3" fontId="3" fillId="2" borderId="10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/>
    </xf>
    <xf numFmtId="3" fontId="3" fillId="2" borderId="13" xfId="1" applyNumberFormat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 wrapText="1"/>
    </xf>
    <xf numFmtId="3" fontId="3" fillId="2" borderId="12" xfId="1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3" fontId="3" fillId="2" borderId="7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1" xfId="1" applyNumberFormat="1" applyFont="1" applyFill="1" applyBorder="1" applyAlignment="1">
      <alignment horizontal="center"/>
    </xf>
    <xf numFmtId="3" fontId="3" fillId="2" borderId="13" xfId="1" applyNumberFormat="1" applyFont="1" applyFill="1" applyBorder="1" applyAlignment="1">
      <alignment horizontal="center" wrapText="1"/>
    </xf>
    <xf numFmtId="0" fontId="3" fillId="2" borderId="7" xfId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3" fontId="0" fillId="2" borderId="7" xfId="0" applyNumberForma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3" fontId="2" fillId="2" borderId="17" xfId="0" applyNumberFormat="1" applyFont="1" applyFill="1" applyBorder="1" applyAlignment="1">
      <alignment horizontal="center"/>
    </xf>
    <xf numFmtId="0" fontId="7" fillId="2" borderId="42" xfId="0" applyFont="1" applyFill="1" applyBorder="1"/>
    <xf numFmtId="0" fontId="8" fillId="2" borderId="27" xfId="0" applyFont="1" applyFill="1" applyBorder="1"/>
    <xf numFmtId="0" fontId="8" fillId="2" borderId="6" xfId="0" applyFont="1" applyFill="1" applyBorder="1"/>
    <xf numFmtId="0" fontId="8" fillId="2" borderId="2" xfId="0" applyFont="1" applyFill="1" applyBorder="1" applyAlignment="1">
      <alignment vertical="center"/>
    </xf>
    <xf numFmtId="2" fontId="8" fillId="2" borderId="6" xfId="0" applyNumberFormat="1" applyFont="1" applyFill="1" applyBorder="1"/>
    <xf numFmtId="3" fontId="14" fillId="2" borderId="44" xfId="4" applyNumberFormat="1" applyFont="1" applyFill="1" applyBorder="1"/>
    <xf numFmtId="2" fontId="8" fillId="2" borderId="6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0" fontId="8" fillId="2" borderId="6" xfId="0" applyNumberFormat="1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/>
    </xf>
    <xf numFmtId="0" fontId="5" fillId="0" borderId="27" xfId="1" applyFont="1" applyBorder="1" applyAlignment="1">
      <alignment horizontal="center" vertical="top"/>
    </xf>
    <xf numFmtId="0" fontId="5" fillId="0" borderId="27" xfId="1" applyFont="1" applyBorder="1" applyAlignment="1">
      <alignment vertical="top"/>
    </xf>
    <xf numFmtId="0" fontId="5" fillId="2" borderId="27" xfId="1" applyFont="1" applyFill="1" applyBorder="1" applyAlignment="1">
      <alignment vertical="top"/>
    </xf>
    <xf numFmtId="0" fontId="0" fillId="0" borderId="27" xfId="0" applyBorder="1" applyAlignment="1"/>
    <xf numFmtId="0" fontId="0" fillId="0" borderId="27" xfId="0" applyFont="1" applyBorder="1" applyAlignment="1"/>
    <xf numFmtId="0" fontId="0" fillId="2" borderId="27" xfId="0" applyFont="1" applyFill="1" applyBorder="1" applyAlignment="1"/>
    <xf numFmtId="0" fontId="0" fillId="0" borderId="27" xfId="0" applyFont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27" xfId="0" applyFill="1" applyBorder="1" applyAlignment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27" xfId="0" applyBorder="1" applyAlignment="1">
      <alignment horizontal="left"/>
    </xf>
    <xf numFmtId="0" fontId="8" fillId="0" borderId="27" xfId="0" applyFont="1" applyBorder="1" applyAlignment="1">
      <alignment horizontal="center"/>
    </xf>
    <xf numFmtId="0" fontId="0" fillId="0" borderId="27" xfId="0" applyBorder="1"/>
    <xf numFmtId="0" fontId="0" fillId="2" borderId="27" xfId="0" applyFill="1" applyBorder="1"/>
    <xf numFmtId="0" fontId="5" fillId="0" borderId="45" xfId="1" applyFont="1" applyBorder="1" applyAlignment="1">
      <alignment horizontal="center" vertical="top"/>
    </xf>
    <xf numFmtId="0" fontId="0" fillId="0" borderId="45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5" fillId="2" borderId="27" xfId="1" applyFont="1" applyFill="1" applyBorder="1" applyAlignment="1">
      <alignment horizontal="center" vertical="top"/>
    </xf>
    <xf numFmtId="0" fontId="3" fillId="2" borderId="27" xfId="1" applyFill="1" applyBorder="1" applyAlignment="1">
      <alignment horizontal="center"/>
    </xf>
    <xf numFmtId="0" fontId="0" fillId="0" borderId="45" xfId="0" applyBorder="1"/>
    <xf numFmtId="0" fontId="0" fillId="0" borderId="42" xfId="0" applyBorder="1" applyAlignment="1">
      <alignment horizontal="center"/>
    </xf>
    <xf numFmtId="0" fontId="7" fillId="0" borderId="27" xfId="0" applyFont="1" applyBorder="1"/>
    <xf numFmtId="0" fontId="7" fillId="2" borderId="27" xfId="0" applyFont="1" applyFill="1" applyBorder="1"/>
    <xf numFmtId="0" fontId="7" fillId="2" borderId="45" xfId="0" applyFont="1" applyFill="1" applyBorder="1"/>
    <xf numFmtId="3" fontId="8" fillId="2" borderId="7" xfId="0" applyNumberFormat="1" applyFont="1" applyFill="1" applyBorder="1" applyAlignment="1">
      <alignment horizontal="center" vertical="center"/>
    </xf>
    <xf numFmtId="0" fontId="2" fillId="2" borderId="27" xfId="0" applyFont="1" applyFill="1" applyBorder="1"/>
    <xf numFmtId="0" fontId="7" fillId="0" borderId="45" xfId="0" applyFont="1" applyBorder="1"/>
    <xf numFmtId="0" fontId="2" fillId="2" borderId="42" xfId="0" applyFont="1" applyFill="1" applyBorder="1"/>
    <xf numFmtId="0" fontId="7" fillId="0" borderId="42" xfId="0" applyFont="1" applyBorder="1"/>
    <xf numFmtId="0" fontId="8" fillId="2" borderId="42" xfId="0" applyFont="1" applyFill="1" applyBorder="1"/>
    <xf numFmtId="0" fontId="0" fillId="0" borderId="42" xfId="0" applyBorder="1"/>
    <xf numFmtId="0" fontId="7" fillId="0" borderId="46" xfId="0" applyFont="1" applyBorder="1"/>
    <xf numFmtId="0" fontId="7" fillId="2" borderId="46" xfId="0" applyFont="1" applyFill="1" applyBorder="1"/>
    <xf numFmtId="0" fontId="2" fillId="2" borderId="46" xfId="0" applyFont="1" applyFill="1" applyBorder="1"/>
    <xf numFmtId="0" fontId="8" fillId="2" borderId="46" xfId="0" applyFont="1" applyFill="1" applyBorder="1"/>
    <xf numFmtId="0" fontId="0" fillId="0" borderId="47" xfId="0" applyBorder="1"/>
    <xf numFmtId="0" fontId="7" fillId="0" borderId="48" xfId="0" applyFont="1" applyBorder="1"/>
    <xf numFmtId="0" fontId="7" fillId="0" borderId="49" xfId="0" applyFont="1" applyBorder="1"/>
    <xf numFmtId="0" fontId="3" fillId="0" borderId="17" xfId="1" applyBorder="1" applyAlignment="1">
      <alignment horizontal="center" wrapText="1"/>
    </xf>
    <xf numFmtId="0" fontId="3" fillId="0" borderId="17" xfId="1" applyFont="1" applyBorder="1" applyAlignment="1">
      <alignment horizontal="center" wrapText="1"/>
    </xf>
    <xf numFmtId="0" fontId="3" fillId="2" borderId="17" xfId="1" applyFill="1" applyBorder="1" applyAlignment="1">
      <alignment horizontal="center" wrapText="1"/>
    </xf>
    <xf numFmtId="0" fontId="3" fillId="2" borderId="17" xfId="1" applyFont="1" applyFill="1" applyBorder="1" applyAlignment="1">
      <alignment horizontal="center" wrapText="1"/>
    </xf>
    <xf numFmtId="0" fontId="7" fillId="2" borderId="13" xfId="0" applyFont="1" applyFill="1" applyBorder="1"/>
    <xf numFmtId="0" fontId="7" fillId="0" borderId="0" xfId="0" applyFont="1" applyBorder="1"/>
    <xf numFmtId="0" fontId="7" fillId="0" borderId="51" xfId="0" applyFont="1" applyBorder="1"/>
    <xf numFmtId="0" fontId="0" fillId="2" borderId="45" xfId="0" applyFill="1" applyBorder="1" applyAlignment="1">
      <alignment horizontal="center"/>
    </xf>
    <xf numFmtId="0" fontId="0" fillId="0" borderId="43" xfId="0" applyBorder="1" applyAlignment="1">
      <alignment horizontal="left"/>
    </xf>
    <xf numFmtId="0" fontId="0" fillId="0" borderId="50" xfId="0" applyBorder="1" applyAlignment="1">
      <alignment horizontal="left"/>
    </xf>
    <xf numFmtId="0" fontId="3" fillId="0" borderId="9" xfId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2" borderId="12" xfId="1" applyFill="1" applyBorder="1" applyAlignment="1">
      <alignment horizontal="center" wrapText="1"/>
    </xf>
    <xf numFmtId="0" fontId="3" fillId="2" borderId="12" xfId="1" applyFont="1" applyFill="1" applyBorder="1" applyAlignment="1">
      <alignment horizontal="center" wrapText="1"/>
    </xf>
    <xf numFmtId="0" fontId="3" fillId="2" borderId="52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left" wrapText="1"/>
    </xf>
    <xf numFmtId="0" fontId="7" fillId="0" borderId="4" xfId="0" applyFont="1" applyBorder="1"/>
    <xf numFmtId="0" fontId="3" fillId="0" borderId="2" xfId="1" applyFont="1" applyBorder="1" applyAlignment="1">
      <alignment horizontal="left"/>
    </xf>
    <xf numFmtId="0" fontId="0" fillId="0" borderId="12" xfId="0" applyBorder="1"/>
    <xf numFmtId="0" fontId="7" fillId="0" borderId="12" xfId="0" applyFont="1" applyBorder="1"/>
    <xf numFmtId="3" fontId="3" fillId="2" borderId="18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2" fontId="3" fillId="0" borderId="5" xfId="1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2" fontId="3" fillId="2" borderId="14" xfId="1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/>
    </xf>
    <xf numFmtId="0" fontId="3" fillId="2" borderId="23" xfId="1" applyFill="1" applyBorder="1" applyAlignment="1">
      <alignment horizontal="left"/>
    </xf>
    <xf numFmtId="0" fontId="5" fillId="2" borderId="3" xfId="1" applyFont="1" applyFill="1" applyBorder="1" applyAlignment="1">
      <alignment horizontal="left" vertical="center" shrinkToFit="1"/>
    </xf>
    <xf numFmtId="0" fontId="4" fillId="2" borderId="23" xfId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5" xfId="1" applyFont="1" applyFill="1" applyBorder="1" applyAlignment="1"/>
    <xf numFmtId="0" fontId="3" fillId="2" borderId="14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14" xfId="1" applyFont="1" applyFill="1" applyBorder="1" applyAlignment="1"/>
    <xf numFmtId="0" fontId="0" fillId="2" borderId="3" xfId="0" applyFill="1" applyBorder="1" applyAlignment="1"/>
    <xf numFmtId="0" fontId="0" fillId="2" borderId="3" xfId="0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shrinkToFit="1"/>
    </xf>
    <xf numFmtId="0" fontId="3" fillId="2" borderId="8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left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5" fillId="2" borderId="14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" vertical="center" shrinkToFit="1"/>
    </xf>
    <xf numFmtId="2" fontId="3" fillId="2" borderId="14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0" fontId="0" fillId="0" borderId="3" xfId="0" applyBorder="1" applyAlignment="1"/>
    <xf numFmtId="2" fontId="3" fillId="2" borderId="14" xfId="1" applyNumberFormat="1" applyFont="1" applyFill="1" applyBorder="1" applyAlignment="1"/>
    <xf numFmtId="0" fontId="5" fillId="2" borderId="14" xfId="1" applyFont="1" applyFill="1" applyBorder="1" applyAlignment="1">
      <alignment vertical="center" shrinkToFit="1"/>
    </xf>
    <xf numFmtId="0" fontId="5" fillId="2" borderId="3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horizontal="center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2" fontId="3" fillId="2" borderId="8" xfId="1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 textRotation="90" wrapText="1"/>
    </xf>
    <xf numFmtId="0" fontId="5" fillId="2" borderId="1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horizontal="center" vertical="center" shrinkToFit="1"/>
    </xf>
    <xf numFmtId="2" fontId="3" fillId="0" borderId="2" xfId="1" applyNumberFormat="1" applyFont="1" applyBorder="1" applyAlignment="1">
      <alignment horizontal="center"/>
    </xf>
    <xf numFmtId="0" fontId="0" fillId="0" borderId="3" xfId="0" applyBorder="1" applyAlignment="1">
      <alignment horizontal="left" vertical="center" shrinkToFit="1"/>
    </xf>
    <xf numFmtId="0" fontId="5" fillId="2" borderId="2" xfId="1" applyFont="1" applyFill="1" applyBorder="1" applyAlignment="1">
      <alignment horizontal="left" vertical="center" shrinkToFit="1"/>
    </xf>
    <xf numFmtId="0" fontId="4" fillId="2" borderId="23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center"/>
    </xf>
    <xf numFmtId="0" fontId="2" fillId="2" borderId="23" xfId="1" applyFont="1" applyFill="1" applyBorder="1" applyAlignment="1">
      <alignment horizontal="left"/>
    </xf>
    <xf numFmtId="0" fontId="3" fillId="2" borderId="23" xfId="1" applyFont="1" applyFill="1" applyBorder="1" applyAlignment="1">
      <alignment horizontal="left"/>
    </xf>
    <xf numFmtId="0" fontId="3" fillId="2" borderId="23" xfId="1" applyFill="1" applyBorder="1" applyAlignment="1">
      <alignment horizontal="left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5" fillId="0" borderId="3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 wrapText="1"/>
    </xf>
    <xf numFmtId="0" fontId="3" fillId="0" borderId="29" xfId="1" applyBorder="1" applyAlignment="1">
      <alignment horizontal="center" vertical="center"/>
    </xf>
    <xf numFmtId="0" fontId="3" fillId="0" borderId="32" xfId="1" applyBorder="1" applyAlignment="1">
      <alignment horizontal="center" vertical="center"/>
    </xf>
    <xf numFmtId="0" fontId="3" fillId="0" borderId="3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3" fillId="0" borderId="53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/>
    </xf>
    <xf numFmtId="0" fontId="3" fillId="2" borderId="23" xfId="1" applyFont="1" applyFill="1" applyBorder="1" applyAlignment="1">
      <alignment horizontal="right"/>
    </xf>
    <xf numFmtId="0" fontId="3" fillId="0" borderId="39" xfId="1" applyBorder="1" applyAlignment="1">
      <alignment vertical="center" wrapText="1"/>
    </xf>
    <xf numFmtId="0" fontId="3" fillId="0" borderId="40" xfId="1" applyBorder="1" applyAlignment="1">
      <alignment vertical="center" wrapText="1"/>
    </xf>
    <xf numFmtId="0" fontId="3" fillId="0" borderId="54" xfId="1" applyBorder="1" applyAlignment="1">
      <alignment vertical="center" wrapText="1"/>
    </xf>
    <xf numFmtId="0" fontId="5" fillId="0" borderId="33" xfId="1" applyFont="1" applyBorder="1" applyAlignment="1">
      <alignment horizontal="center" vertical="center" textRotation="89" wrapText="1"/>
    </xf>
    <xf numFmtId="0" fontId="5" fillId="0" borderId="3" xfId="1" applyFont="1" applyBorder="1" applyAlignment="1">
      <alignment horizontal="center" vertical="center" textRotation="89" wrapText="1"/>
    </xf>
    <xf numFmtId="0" fontId="5" fillId="2" borderId="8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0" borderId="14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/>
    </xf>
    <xf numFmtId="0" fontId="5" fillId="0" borderId="25" xfId="1" applyFont="1" applyBorder="1" applyAlignment="1">
      <alignment horizontal="center" vertical="top"/>
    </xf>
    <xf numFmtId="0" fontId="3" fillId="0" borderId="27" xfId="1" applyFont="1" applyBorder="1" applyAlignment="1">
      <alignment horizontal="center"/>
    </xf>
    <xf numFmtId="0" fontId="3" fillId="0" borderId="27" xfId="1" applyBorder="1" applyAlignment="1">
      <alignment horizontal="center"/>
    </xf>
    <xf numFmtId="0" fontId="3" fillId="0" borderId="45" xfId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27" xfId="1" applyFont="1" applyBorder="1" applyAlignment="1">
      <alignment horizontal="center" vertical="top"/>
    </xf>
    <xf numFmtId="0" fontId="3" fillId="2" borderId="9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5" fillId="2" borderId="29" xfId="1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textRotation="89" wrapText="1"/>
    </xf>
    <xf numFmtId="0" fontId="5" fillId="2" borderId="34" xfId="1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 shrinkToFit="1"/>
    </xf>
    <xf numFmtId="2" fontId="3" fillId="2" borderId="9" xfId="1" applyNumberFormat="1" applyFont="1" applyFill="1" applyBorder="1" applyAlignment="1"/>
    <xf numFmtId="2" fontId="3" fillId="2" borderId="3" xfId="1" applyNumberFormat="1" applyFont="1" applyFill="1" applyBorder="1" applyAlignment="1"/>
    <xf numFmtId="0" fontId="3" fillId="2" borderId="9" xfId="1" applyFont="1" applyFill="1" applyBorder="1" applyAlignment="1"/>
    <xf numFmtId="0" fontId="3" fillId="2" borderId="3" xfId="1" applyFont="1" applyFill="1" applyBorder="1" applyAlignment="1"/>
    <xf numFmtId="3" fontId="3" fillId="2" borderId="9" xfId="1" applyNumberFormat="1" applyFont="1" applyFill="1" applyBorder="1" applyAlignment="1"/>
    <xf numFmtId="3" fontId="3" fillId="2" borderId="3" xfId="1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3" fontId="0" fillId="2" borderId="2" xfId="0" applyNumberFormat="1" applyFill="1" applyBorder="1" applyAlignment="1">
      <alignment horizontal="center" vertical="center"/>
    </xf>
    <xf numFmtId="3" fontId="0" fillId="2" borderId="5" xfId="0" applyNumberFormat="1" applyFill="1" applyBorder="1" applyAlignment="1">
      <alignment horizontal="center"/>
    </xf>
    <xf numFmtId="3" fontId="3" fillId="2" borderId="2" xfId="1" applyNumberFormat="1" applyFont="1" applyFill="1" applyBorder="1"/>
    <xf numFmtId="0" fontId="0" fillId="0" borderId="3" xfId="0" applyBorder="1"/>
    <xf numFmtId="0" fontId="3" fillId="0" borderId="17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56" xfId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4"/>
    <cellStyle name="Обычный_Лист1" xfId="1"/>
    <cellStyle name="Процентный" xfId="2" builtinId="5"/>
    <cellStyle name="Финансовый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353"/>
  <sheetViews>
    <sheetView tabSelected="1" zoomScale="68" zoomScaleNormal="68" workbookViewId="0">
      <pane ySplit="1" topLeftCell="A2" activePane="bottomLeft" state="frozen"/>
      <selection pane="bottomLeft" activeCell="J7" sqref="J7"/>
    </sheetView>
  </sheetViews>
  <sheetFormatPr defaultRowHeight="12.75"/>
  <cols>
    <col min="1" max="1" width="2.85546875" style="23" customWidth="1"/>
    <col min="2" max="2" width="14.5703125" style="7" customWidth="1"/>
    <col min="3" max="3" width="4.28515625" style="14" customWidth="1"/>
    <col min="4" max="4" width="9.5703125" customWidth="1"/>
    <col min="5" max="5" width="8.85546875" customWidth="1"/>
    <col min="6" max="6" width="7.7109375" customWidth="1"/>
    <col min="7" max="7" width="9.5703125" style="201" customWidth="1"/>
    <col min="8" max="8" width="13.5703125" style="6" customWidth="1"/>
    <col min="9" max="9" width="9.140625" style="6" customWidth="1"/>
    <col min="10" max="10" width="17.85546875" style="202" customWidth="1"/>
    <col min="11" max="11" width="9.7109375" style="202" customWidth="1"/>
    <col min="12" max="12" width="7.5703125" style="6" customWidth="1"/>
    <col min="13" max="13" width="10.5703125" style="6" customWidth="1"/>
    <col min="14" max="15" width="9.140625" style="202" customWidth="1"/>
    <col min="16" max="16" width="10.140625" style="6" customWidth="1"/>
    <col min="17" max="17" width="10" style="6" customWidth="1"/>
    <col min="18" max="18" width="16" style="202" customWidth="1"/>
    <col min="19" max="19" width="9.7109375" style="202" customWidth="1"/>
    <col min="20" max="20" width="10.28515625" style="6" customWidth="1"/>
    <col min="21" max="21" width="10.140625" style="6" customWidth="1"/>
    <col min="22" max="22" width="16.42578125" style="202" customWidth="1"/>
    <col min="23" max="23" width="10.5703125" style="202" customWidth="1"/>
    <col min="24" max="24" width="13.140625" style="6" customWidth="1"/>
    <col min="25" max="25" width="7.85546875" style="6" customWidth="1"/>
    <col min="26" max="26" width="16.42578125" style="202" customWidth="1"/>
    <col min="27" max="27" width="9.85546875" style="202" customWidth="1"/>
    <col min="28" max="28" width="18.42578125" style="6" customWidth="1"/>
    <col min="29" max="29" width="9.42578125" style="6" customWidth="1"/>
    <col min="30" max="30" width="18.5703125" style="202" customWidth="1"/>
    <col min="31" max="31" width="9.7109375" style="202" customWidth="1"/>
    <col min="32" max="32" width="14.85546875" style="7" customWidth="1"/>
    <col min="33" max="33" width="8.42578125" style="6" customWidth="1"/>
    <col min="34" max="34" width="19.28515625" style="202" customWidth="1"/>
    <col min="35" max="35" width="9.42578125" style="202" customWidth="1"/>
    <col min="36" max="36" width="12.42578125" style="6" customWidth="1"/>
    <col min="37" max="37" width="10" style="6" customWidth="1"/>
    <col min="38" max="38" width="19.7109375" style="202" customWidth="1"/>
    <col min="39" max="39" width="9.5703125" style="202" customWidth="1"/>
    <col min="40" max="40" width="15.140625" style="6" customWidth="1"/>
    <col min="41" max="41" width="8.140625" style="6" customWidth="1"/>
    <col min="42" max="42" width="22.7109375" style="202" customWidth="1"/>
    <col min="43" max="43" width="9.28515625" style="202" customWidth="1"/>
  </cols>
  <sheetData>
    <row r="1" spans="1:115" ht="18">
      <c r="A1" s="546" t="s">
        <v>709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8"/>
      <c r="AP1" s="295"/>
      <c r="AQ1" s="295"/>
    </row>
    <row r="2" spans="1:115" ht="18">
      <c r="A2" s="472" t="s">
        <v>708</v>
      </c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  <c r="R2" s="472"/>
      <c r="S2" s="472"/>
      <c r="T2" s="472"/>
      <c r="U2" s="472"/>
      <c r="V2" s="472"/>
      <c r="W2" s="472"/>
      <c r="X2" s="472"/>
      <c r="Y2" s="472"/>
      <c r="Z2" s="472"/>
      <c r="AA2" s="472"/>
      <c r="AB2" s="472"/>
      <c r="AC2" s="472"/>
      <c r="AD2" s="472"/>
      <c r="AE2" s="472"/>
      <c r="AF2" s="472"/>
      <c r="AG2" s="472"/>
      <c r="AH2" s="472"/>
      <c r="AI2" s="472"/>
      <c r="AJ2" s="472"/>
      <c r="AK2" s="472"/>
      <c r="AL2" s="472"/>
      <c r="AM2" s="472"/>
      <c r="AN2" s="472"/>
      <c r="AO2" s="472"/>
      <c r="AP2" s="295"/>
      <c r="AQ2" s="295"/>
    </row>
    <row r="3" spans="1:115" ht="13.5" customHeight="1">
      <c r="A3" s="296"/>
      <c r="B3" s="297"/>
      <c r="C3" s="29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  <c r="W3" s="428"/>
      <c r="X3" s="299"/>
      <c r="Y3" s="299"/>
      <c r="Z3" s="299"/>
      <c r="AA3" s="299"/>
      <c r="AB3" s="299"/>
      <c r="AC3" s="299"/>
      <c r="AD3" s="299"/>
      <c r="AE3" s="299"/>
      <c r="AF3" s="493" t="s">
        <v>710</v>
      </c>
      <c r="AG3" s="493"/>
      <c r="AH3" s="493"/>
      <c r="AI3" s="493"/>
      <c r="AJ3" s="493"/>
      <c r="AK3" s="493"/>
      <c r="AL3" s="493"/>
      <c r="AM3" s="493"/>
      <c r="AN3" s="493"/>
      <c r="AO3" s="493"/>
      <c r="AP3" s="295"/>
      <c r="AQ3" s="295"/>
    </row>
    <row r="4" spans="1:115" ht="18">
      <c r="A4" s="474"/>
      <c r="B4" s="474"/>
      <c r="C4" s="474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73"/>
      <c r="U4" s="473"/>
      <c r="V4" s="473"/>
      <c r="W4" s="473"/>
      <c r="X4" s="473"/>
      <c r="Y4" s="299"/>
      <c r="Z4" s="299"/>
      <c r="AA4" s="299"/>
      <c r="AB4" s="299"/>
      <c r="AC4" s="299"/>
      <c r="AD4" s="299"/>
      <c r="AE4" s="299"/>
      <c r="AF4" s="494" t="s">
        <v>691</v>
      </c>
      <c r="AG4" s="494"/>
      <c r="AH4" s="494"/>
      <c r="AI4" s="494"/>
      <c r="AJ4" s="494"/>
      <c r="AK4" s="494"/>
      <c r="AL4" s="494"/>
      <c r="AM4" s="494"/>
      <c r="AN4" s="494"/>
      <c r="AO4" s="494"/>
      <c r="AP4" s="295"/>
      <c r="AQ4" s="295"/>
    </row>
    <row r="5" spans="1:115">
      <c r="A5" s="475"/>
      <c r="B5" s="476"/>
      <c r="C5" s="476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494"/>
      <c r="U5" s="494"/>
      <c r="V5" s="494"/>
      <c r="W5" s="494"/>
      <c r="X5" s="494"/>
      <c r="Y5" s="299"/>
      <c r="Z5" s="299"/>
      <c r="AA5" s="299"/>
      <c r="AB5" s="299"/>
      <c r="AC5" s="299"/>
      <c r="AD5" s="299"/>
      <c r="AE5" s="299"/>
      <c r="AF5" s="494" t="s">
        <v>29</v>
      </c>
      <c r="AG5" s="494"/>
      <c r="AH5" s="494"/>
      <c r="AI5" s="494"/>
      <c r="AJ5" s="494"/>
      <c r="AK5" s="494"/>
      <c r="AL5" s="494"/>
      <c r="AM5" s="494"/>
      <c r="AN5" s="494"/>
      <c r="AO5" s="494"/>
      <c r="AP5" s="295"/>
      <c r="AQ5" s="295"/>
    </row>
    <row r="6" spans="1:115">
      <c r="A6" s="300"/>
      <c r="B6" s="301"/>
      <c r="C6" s="301"/>
      <c r="D6" s="301"/>
      <c r="E6" s="301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494"/>
      <c r="U6" s="494"/>
      <c r="V6" s="494"/>
      <c r="W6" s="494"/>
      <c r="X6" s="494"/>
      <c r="Y6" s="299"/>
      <c r="Z6" s="299"/>
      <c r="AA6" s="299"/>
      <c r="AB6" s="299"/>
      <c r="AC6" s="299"/>
      <c r="AD6" s="299"/>
      <c r="AE6" s="299"/>
      <c r="AF6" s="494" t="s">
        <v>24</v>
      </c>
      <c r="AG6" s="494"/>
      <c r="AH6" s="494"/>
      <c r="AI6" s="494"/>
      <c r="AJ6" s="494"/>
      <c r="AK6" s="494"/>
      <c r="AL6" s="494"/>
      <c r="AM6" s="494"/>
      <c r="AN6" s="494"/>
      <c r="AO6" s="494"/>
      <c r="AP6" s="295"/>
      <c r="AQ6" s="295"/>
    </row>
    <row r="7" spans="1:115" ht="15" customHeight="1">
      <c r="A7" s="475"/>
      <c r="B7" s="476"/>
      <c r="C7" s="476"/>
      <c r="D7" s="476"/>
      <c r="E7" s="426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299"/>
      <c r="R7" s="299"/>
      <c r="S7" s="299"/>
      <c r="T7" s="494"/>
      <c r="U7" s="494"/>
      <c r="V7" s="494"/>
      <c r="W7" s="494"/>
      <c r="X7" s="494"/>
      <c r="Y7" s="299"/>
      <c r="Z7" s="299"/>
      <c r="AA7" s="299"/>
      <c r="AB7" s="299"/>
      <c r="AC7" s="299"/>
      <c r="AD7" s="299"/>
      <c r="AE7" s="299"/>
      <c r="AF7" s="426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</row>
    <row r="8" spans="1:115" ht="18" customHeight="1">
      <c r="A8" s="302"/>
      <c r="B8" s="303"/>
      <c r="C8" s="304"/>
      <c r="D8" s="305"/>
      <c r="E8" s="305"/>
      <c r="F8" s="305"/>
      <c r="G8" s="305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7"/>
      <c r="Y8" s="306"/>
      <c r="Z8" s="306"/>
      <c r="AA8" s="306"/>
      <c r="AB8" s="306"/>
      <c r="AC8" s="306"/>
      <c r="AD8" s="306"/>
      <c r="AE8" s="306"/>
      <c r="AF8" s="303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</row>
    <row r="9" spans="1:115" ht="20.25" customHeight="1">
      <c r="A9" s="495" t="s">
        <v>0</v>
      </c>
      <c r="B9" s="485" t="s">
        <v>1</v>
      </c>
      <c r="C9" s="486"/>
      <c r="D9" s="461" t="s">
        <v>256</v>
      </c>
      <c r="E9" s="461" t="s">
        <v>31</v>
      </c>
      <c r="F9" s="498" t="s">
        <v>32</v>
      </c>
      <c r="G9" s="526" t="s">
        <v>279</v>
      </c>
      <c r="H9" s="481" t="s">
        <v>101</v>
      </c>
      <c r="I9" s="482"/>
      <c r="J9" s="527" t="s">
        <v>280</v>
      </c>
      <c r="K9" s="528"/>
      <c r="L9" s="481" t="s">
        <v>257</v>
      </c>
      <c r="M9" s="491"/>
      <c r="N9" s="527" t="s">
        <v>280</v>
      </c>
      <c r="O9" s="528"/>
      <c r="P9" s="477" t="s">
        <v>27</v>
      </c>
      <c r="Q9" s="477"/>
      <c r="R9" s="527" t="s">
        <v>280</v>
      </c>
      <c r="S9" s="528"/>
      <c r="T9" s="481" t="s">
        <v>26</v>
      </c>
      <c r="U9" s="491"/>
      <c r="V9" s="527" t="s">
        <v>280</v>
      </c>
      <c r="W9" s="528"/>
      <c r="X9" s="481" t="s">
        <v>28</v>
      </c>
      <c r="Y9" s="491"/>
      <c r="Z9" s="527" t="s">
        <v>280</v>
      </c>
      <c r="AA9" s="528"/>
      <c r="AB9" s="481" t="s">
        <v>25</v>
      </c>
      <c r="AC9" s="482"/>
      <c r="AD9" s="527" t="s">
        <v>280</v>
      </c>
      <c r="AE9" s="528"/>
      <c r="AF9" s="481" t="s">
        <v>23</v>
      </c>
      <c r="AG9" s="482"/>
      <c r="AH9" s="527" t="s">
        <v>280</v>
      </c>
      <c r="AI9" s="528"/>
      <c r="AJ9" s="481" t="s">
        <v>38</v>
      </c>
      <c r="AK9" s="482"/>
      <c r="AL9" s="527" t="s">
        <v>280</v>
      </c>
      <c r="AM9" s="528"/>
      <c r="AN9" s="477" t="s">
        <v>2</v>
      </c>
      <c r="AO9" s="478"/>
      <c r="AP9" s="522" t="s">
        <v>280</v>
      </c>
      <c r="AQ9" s="523"/>
    </row>
    <row r="10" spans="1:115" ht="64.5" customHeight="1">
      <c r="A10" s="496"/>
      <c r="B10" s="487"/>
      <c r="C10" s="488"/>
      <c r="D10" s="462"/>
      <c r="E10" s="462"/>
      <c r="F10" s="499"/>
      <c r="G10" s="543"/>
      <c r="H10" s="483"/>
      <c r="I10" s="484"/>
      <c r="J10" s="529"/>
      <c r="K10" s="530"/>
      <c r="L10" s="483"/>
      <c r="M10" s="492"/>
      <c r="N10" s="529"/>
      <c r="O10" s="530"/>
      <c r="P10" s="479"/>
      <c r="Q10" s="479"/>
      <c r="R10" s="529"/>
      <c r="S10" s="530"/>
      <c r="T10" s="483"/>
      <c r="U10" s="492"/>
      <c r="V10" s="529"/>
      <c r="W10" s="530"/>
      <c r="X10" s="483"/>
      <c r="Y10" s="492"/>
      <c r="Z10" s="529"/>
      <c r="AA10" s="530"/>
      <c r="AB10" s="483"/>
      <c r="AC10" s="484"/>
      <c r="AD10" s="529"/>
      <c r="AE10" s="530"/>
      <c r="AF10" s="483"/>
      <c r="AG10" s="484"/>
      <c r="AH10" s="529"/>
      <c r="AI10" s="530"/>
      <c r="AJ10" s="483"/>
      <c r="AK10" s="484"/>
      <c r="AL10" s="529"/>
      <c r="AM10" s="530"/>
      <c r="AN10" s="479"/>
      <c r="AO10" s="480"/>
      <c r="AP10" s="524"/>
      <c r="AQ10" s="525"/>
      <c r="AR10" s="388"/>
      <c r="AU10" s="365"/>
      <c r="AV10" s="365"/>
      <c r="AW10" s="365"/>
      <c r="AX10" s="365"/>
      <c r="AY10" s="365"/>
      <c r="AZ10" s="365"/>
      <c r="BA10" s="365"/>
      <c r="BB10" s="365"/>
      <c r="BC10" s="365"/>
      <c r="BD10" s="365"/>
      <c r="BE10" s="365"/>
      <c r="BF10" s="365"/>
      <c r="BG10" s="365"/>
      <c r="BH10" s="365"/>
      <c r="BI10" s="365"/>
      <c r="BJ10" s="365"/>
      <c r="BK10" s="365"/>
      <c r="BL10" s="365"/>
      <c r="BM10" s="365"/>
      <c r="BN10" s="365"/>
      <c r="BO10" s="365"/>
      <c r="BP10" s="365"/>
      <c r="BQ10" s="365"/>
      <c r="BR10" s="365"/>
      <c r="BS10" s="365"/>
      <c r="BT10" s="365"/>
      <c r="BU10" s="365"/>
      <c r="BV10" s="365"/>
      <c r="BW10" s="365"/>
      <c r="BX10" s="365"/>
      <c r="BY10" s="365"/>
      <c r="BZ10" s="365"/>
      <c r="CA10" s="365"/>
      <c r="CB10" s="365"/>
      <c r="CC10" s="365"/>
      <c r="CD10" s="365"/>
      <c r="CE10" s="365"/>
      <c r="CF10" s="365"/>
      <c r="CG10" s="365"/>
      <c r="CH10" s="365"/>
      <c r="CI10" s="365"/>
      <c r="CJ10" s="365"/>
      <c r="CK10" s="365"/>
      <c r="CL10" s="365"/>
      <c r="CM10" s="365"/>
      <c r="CN10" s="365"/>
      <c r="CO10" s="365"/>
      <c r="CP10" s="365"/>
      <c r="CQ10" s="365"/>
      <c r="CR10" s="365"/>
      <c r="CS10" s="365"/>
      <c r="CT10" s="365"/>
      <c r="CU10" s="365"/>
      <c r="CV10" s="365"/>
      <c r="CW10" s="365"/>
      <c r="CX10" s="365"/>
      <c r="CY10" s="365"/>
      <c r="CZ10" s="365"/>
      <c r="DA10" s="365"/>
      <c r="DB10" s="365"/>
      <c r="DC10" s="365"/>
      <c r="DD10" s="365"/>
      <c r="DE10" s="365"/>
      <c r="DF10" s="365"/>
      <c r="DG10" s="365"/>
      <c r="DH10" s="365"/>
      <c r="DI10" s="365"/>
      <c r="DJ10" s="365"/>
      <c r="DK10" s="365"/>
    </row>
    <row r="11" spans="1:115" ht="24.75" customHeight="1">
      <c r="A11" s="497"/>
      <c r="B11" s="489"/>
      <c r="C11" s="490"/>
      <c r="D11" s="544" t="s">
        <v>3</v>
      </c>
      <c r="E11" s="544" t="s">
        <v>3</v>
      </c>
      <c r="F11" s="545" t="s">
        <v>20</v>
      </c>
      <c r="G11" s="309"/>
      <c r="H11" s="391" t="s">
        <v>17</v>
      </c>
      <c r="I11" s="392" t="s">
        <v>18</v>
      </c>
      <c r="J11" s="393" t="s">
        <v>17</v>
      </c>
      <c r="K11" s="394" t="s">
        <v>658</v>
      </c>
      <c r="L11" s="391" t="s">
        <v>17</v>
      </c>
      <c r="M11" s="392" t="s">
        <v>18</v>
      </c>
      <c r="N11" s="393" t="s">
        <v>17</v>
      </c>
      <c r="O11" s="394" t="s">
        <v>657</v>
      </c>
      <c r="P11" s="391" t="s">
        <v>17</v>
      </c>
      <c r="Q11" s="392" t="s">
        <v>18</v>
      </c>
      <c r="R11" s="393" t="s">
        <v>17</v>
      </c>
      <c r="S11" s="394" t="s">
        <v>657</v>
      </c>
      <c r="T11" s="391" t="s">
        <v>17</v>
      </c>
      <c r="U11" s="392" t="s">
        <v>18</v>
      </c>
      <c r="V11" s="393" t="s">
        <v>17</v>
      </c>
      <c r="W11" s="394" t="s">
        <v>658</v>
      </c>
      <c r="X11" s="391" t="s">
        <v>17</v>
      </c>
      <c r="Y11" s="392" t="s">
        <v>18</v>
      </c>
      <c r="Z11" s="393" t="s">
        <v>17</v>
      </c>
      <c r="AA11" s="394" t="s">
        <v>658</v>
      </c>
      <c r="AB11" s="391" t="s">
        <v>17</v>
      </c>
      <c r="AC11" s="392" t="s">
        <v>18</v>
      </c>
      <c r="AD11" s="393" t="s">
        <v>17</v>
      </c>
      <c r="AE11" s="394" t="s">
        <v>658</v>
      </c>
      <c r="AF11" s="401" t="s">
        <v>17</v>
      </c>
      <c r="AG11" s="392" t="s">
        <v>18</v>
      </c>
      <c r="AH11" s="393" t="s">
        <v>17</v>
      </c>
      <c r="AI11" s="394" t="s">
        <v>658</v>
      </c>
      <c r="AJ11" s="391" t="s">
        <v>17</v>
      </c>
      <c r="AK11" s="392" t="s">
        <v>18</v>
      </c>
      <c r="AL11" s="393" t="s">
        <v>17</v>
      </c>
      <c r="AM11" s="394" t="s">
        <v>658</v>
      </c>
      <c r="AN11" s="391" t="s">
        <v>17</v>
      </c>
      <c r="AO11" s="402" t="s">
        <v>18</v>
      </c>
      <c r="AP11" s="403" t="s">
        <v>17</v>
      </c>
      <c r="AQ11" s="404" t="s">
        <v>658</v>
      </c>
      <c r="AR11" s="410"/>
      <c r="AS11" s="2"/>
      <c r="AU11" s="365"/>
      <c r="AV11" s="365"/>
      <c r="AW11" s="365"/>
      <c r="AX11" s="365"/>
      <c r="AY11" s="365"/>
      <c r="AZ11" s="365"/>
      <c r="BA11" s="365"/>
      <c r="BB11" s="365"/>
      <c r="BC11" s="365"/>
      <c r="BD11" s="365"/>
      <c r="BE11" s="365"/>
      <c r="BF11" s="365"/>
      <c r="BG11" s="365"/>
      <c r="BH11" s="365"/>
      <c r="BI11" s="365"/>
      <c r="BJ11" s="365"/>
      <c r="BK11" s="365"/>
      <c r="BL11" s="365"/>
      <c r="BM11" s="365"/>
      <c r="BN11" s="365"/>
      <c r="BO11" s="365"/>
      <c r="BP11" s="365"/>
      <c r="BQ11" s="365"/>
      <c r="BR11" s="365"/>
      <c r="BS11" s="365"/>
      <c r="BT11" s="365"/>
      <c r="BU11" s="365"/>
      <c r="BV11" s="365"/>
      <c r="BW11" s="365"/>
      <c r="BX11" s="365"/>
      <c r="BY11" s="365"/>
      <c r="BZ11" s="365"/>
      <c r="CA11" s="365"/>
      <c r="CB11" s="365"/>
      <c r="CC11" s="365"/>
      <c r="CD11" s="365"/>
      <c r="CE11" s="365"/>
      <c r="CF11" s="365"/>
      <c r="CG11" s="365"/>
      <c r="CH11" s="365"/>
      <c r="CI11" s="365"/>
      <c r="CJ11" s="365"/>
      <c r="CK11" s="365"/>
      <c r="CL11" s="365"/>
      <c r="CM11" s="365"/>
      <c r="CN11" s="365"/>
      <c r="CO11" s="365"/>
      <c r="CP11" s="365"/>
      <c r="CQ11" s="365"/>
      <c r="CR11" s="365"/>
      <c r="CS11" s="365"/>
      <c r="CT11" s="365"/>
      <c r="CU11" s="365"/>
      <c r="CV11" s="365"/>
      <c r="CW11" s="365"/>
      <c r="CX11" s="365"/>
      <c r="CY11" s="365"/>
      <c r="CZ11" s="365"/>
      <c r="DA11" s="365"/>
      <c r="DB11" s="365"/>
      <c r="DC11" s="365"/>
      <c r="DD11" s="365"/>
      <c r="DE11" s="365"/>
      <c r="DF11" s="365"/>
      <c r="DG11" s="365"/>
      <c r="DH11" s="365"/>
      <c r="DI11" s="365"/>
      <c r="DJ11" s="365"/>
      <c r="DK11" s="365"/>
    </row>
    <row r="12" spans="1:115" s="1" customFormat="1" ht="15.75" customHeight="1">
      <c r="A12" s="441">
        <v>1</v>
      </c>
      <c r="B12" s="449" t="s">
        <v>6</v>
      </c>
      <c r="C12" s="450">
        <v>1</v>
      </c>
      <c r="D12" s="469"/>
      <c r="E12" s="469"/>
      <c r="F12" s="440"/>
      <c r="G12" s="434"/>
      <c r="H12" s="4"/>
      <c r="I12" s="4"/>
      <c r="J12" s="39"/>
      <c r="K12" s="39"/>
      <c r="L12" s="20"/>
      <c r="M12" s="4"/>
      <c r="N12" s="39"/>
      <c r="O12" s="39"/>
      <c r="P12" s="4"/>
      <c r="Q12" s="4"/>
      <c r="R12" s="39"/>
      <c r="S12" s="39"/>
      <c r="T12" s="4"/>
      <c r="U12" s="4"/>
      <c r="V12" s="39"/>
      <c r="W12" s="39"/>
      <c r="X12" s="4" t="s">
        <v>76</v>
      </c>
      <c r="Y12" s="4">
        <v>4.9000000000000004</v>
      </c>
      <c r="Z12" s="39"/>
      <c r="AA12" s="39"/>
      <c r="AB12" s="4"/>
      <c r="AC12" s="4"/>
      <c r="AD12" s="39"/>
      <c r="AE12" s="39"/>
      <c r="AF12" s="409" t="s">
        <v>77</v>
      </c>
      <c r="AG12" s="4">
        <v>4.5</v>
      </c>
      <c r="AH12" s="39"/>
      <c r="AI12" s="39"/>
      <c r="AJ12" s="4"/>
      <c r="AK12" s="4"/>
      <c r="AL12" s="39"/>
      <c r="AM12" s="39"/>
      <c r="AN12" s="3"/>
      <c r="AO12" s="4"/>
      <c r="AP12" s="39"/>
      <c r="AQ12" s="157"/>
      <c r="AR12" s="411"/>
      <c r="AS12" s="396"/>
      <c r="AT12" s="397"/>
      <c r="AU12" s="374"/>
      <c r="AV12" s="374"/>
      <c r="AW12" s="374"/>
      <c r="AX12" s="374"/>
      <c r="AY12" s="374"/>
      <c r="AZ12" s="374"/>
      <c r="BA12" s="374"/>
      <c r="BB12" s="374"/>
      <c r="BC12" s="374"/>
      <c r="BD12" s="374"/>
      <c r="BE12" s="374"/>
      <c r="BF12" s="374"/>
      <c r="BG12" s="374"/>
      <c r="BH12" s="374"/>
      <c r="BI12" s="374"/>
      <c r="BJ12" s="374"/>
      <c r="BK12" s="374"/>
      <c r="BL12" s="374"/>
      <c r="BM12" s="374"/>
      <c r="BN12" s="374"/>
      <c r="BO12" s="374"/>
      <c r="BP12" s="374"/>
      <c r="BQ12" s="374"/>
      <c r="BR12" s="374"/>
      <c r="BS12" s="374"/>
      <c r="BT12" s="374"/>
      <c r="BU12" s="374"/>
      <c r="BV12" s="374"/>
      <c r="BW12" s="374"/>
      <c r="BX12" s="374"/>
      <c r="BY12" s="374"/>
      <c r="BZ12" s="374"/>
      <c r="CA12" s="374"/>
      <c r="CB12" s="374"/>
      <c r="CC12" s="374"/>
      <c r="CD12" s="374"/>
      <c r="CE12" s="374"/>
      <c r="CF12" s="374"/>
      <c r="CG12" s="374"/>
      <c r="CH12" s="374"/>
      <c r="CI12" s="374"/>
      <c r="CJ12" s="374"/>
      <c r="CK12" s="374"/>
      <c r="CL12" s="374"/>
      <c r="CM12" s="374"/>
      <c r="CN12" s="374"/>
      <c r="CO12" s="374"/>
      <c r="CP12" s="374"/>
      <c r="CQ12" s="374"/>
      <c r="CR12" s="374"/>
      <c r="CS12" s="374"/>
      <c r="CT12" s="374"/>
      <c r="CU12" s="374"/>
      <c r="CV12" s="374"/>
      <c r="CW12" s="374"/>
      <c r="CX12" s="374"/>
      <c r="CY12" s="374"/>
      <c r="CZ12" s="374"/>
      <c r="DA12" s="374"/>
      <c r="DB12" s="374"/>
      <c r="DC12" s="374"/>
      <c r="DD12" s="374"/>
      <c r="DE12" s="374"/>
      <c r="DF12" s="374"/>
      <c r="DG12" s="374"/>
      <c r="DH12" s="374"/>
      <c r="DI12" s="374"/>
      <c r="DJ12" s="374"/>
      <c r="DK12" s="374"/>
    </row>
    <row r="13" spans="1:115" s="1" customFormat="1" ht="15.75" customHeight="1">
      <c r="A13" s="441"/>
      <c r="B13" s="449"/>
      <c r="C13" s="450"/>
      <c r="D13" s="469"/>
      <c r="E13" s="469"/>
      <c r="F13" s="440"/>
      <c r="G13" s="434"/>
      <c r="H13" s="4"/>
      <c r="I13" s="4"/>
      <c r="J13" s="39"/>
      <c r="K13" s="39"/>
      <c r="L13" s="20"/>
      <c r="M13" s="4"/>
      <c r="N13" s="39"/>
      <c r="O13" s="39"/>
      <c r="P13" s="4"/>
      <c r="Q13" s="4"/>
      <c r="R13" s="39"/>
      <c r="S13" s="39"/>
      <c r="T13" s="4"/>
      <c r="U13" s="4"/>
      <c r="V13" s="39"/>
      <c r="W13" s="39"/>
      <c r="X13" s="4" t="s">
        <v>177</v>
      </c>
      <c r="Y13" s="4">
        <v>5.2</v>
      </c>
      <c r="Z13" s="39"/>
      <c r="AA13" s="39"/>
      <c r="AB13" s="4"/>
      <c r="AC13" s="4"/>
      <c r="AD13" s="39"/>
      <c r="AE13" s="39"/>
      <c r="AF13" s="409"/>
      <c r="AG13" s="4"/>
      <c r="AH13" s="39"/>
      <c r="AI13" s="39"/>
      <c r="AJ13" s="4"/>
      <c r="AK13" s="4"/>
      <c r="AL13" s="39"/>
      <c r="AM13" s="39"/>
      <c r="AN13" s="3"/>
      <c r="AO13" s="4"/>
      <c r="AP13" s="39"/>
      <c r="AQ13" s="39"/>
      <c r="AR13" s="396"/>
      <c r="AS13" s="390"/>
      <c r="AT13" s="379"/>
      <c r="AU13" s="374"/>
      <c r="AV13" s="374"/>
      <c r="AW13" s="374"/>
      <c r="AX13" s="374"/>
      <c r="AY13" s="374"/>
      <c r="AZ13" s="374"/>
      <c r="BA13" s="374"/>
      <c r="BB13" s="374"/>
      <c r="BC13" s="374"/>
      <c r="BD13" s="374"/>
      <c r="BE13" s="374"/>
      <c r="BF13" s="374"/>
      <c r="BG13" s="374"/>
      <c r="BH13" s="374"/>
      <c r="BI13" s="374"/>
      <c r="BJ13" s="374"/>
      <c r="BK13" s="374"/>
      <c r="BL13" s="374"/>
      <c r="BM13" s="374"/>
      <c r="BN13" s="374"/>
      <c r="BO13" s="374"/>
      <c r="BP13" s="374"/>
      <c r="BQ13" s="374"/>
      <c r="BR13" s="374"/>
      <c r="BS13" s="374"/>
      <c r="BT13" s="374"/>
      <c r="BU13" s="374"/>
      <c r="BV13" s="374"/>
      <c r="BW13" s="374"/>
      <c r="BX13" s="374"/>
      <c r="BY13" s="374"/>
      <c r="BZ13" s="374"/>
      <c r="CA13" s="374"/>
      <c r="CB13" s="374"/>
      <c r="CC13" s="374"/>
      <c r="CD13" s="374"/>
      <c r="CE13" s="374"/>
      <c r="CF13" s="374"/>
      <c r="CG13" s="374"/>
      <c r="CH13" s="374"/>
      <c r="CI13" s="374"/>
      <c r="CJ13" s="374"/>
      <c r="CK13" s="374"/>
      <c r="CL13" s="374"/>
      <c r="CM13" s="374"/>
      <c r="CN13" s="374"/>
      <c r="CO13" s="374"/>
      <c r="CP13" s="374"/>
      <c r="CQ13" s="374"/>
      <c r="CR13" s="374"/>
      <c r="CS13" s="374"/>
      <c r="CT13" s="374"/>
      <c r="CU13" s="374"/>
      <c r="CV13" s="374"/>
      <c r="CW13" s="374"/>
      <c r="CX13" s="374"/>
      <c r="CY13" s="374"/>
      <c r="CZ13" s="374"/>
      <c r="DA13" s="374"/>
      <c r="DB13" s="374"/>
      <c r="DC13" s="374"/>
      <c r="DD13" s="374"/>
      <c r="DE13" s="374"/>
      <c r="DF13" s="374"/>
      <c r="DG13" s="374"/>
      <c r="DH13" s="374"/>
      <c r="DI13" s="374"/>
      <c r="DJ13" s="374"/>
      <c r="DK13" s="374"/>
    </row>
    <row r="14" spans="1:115" s="1" customFormat="1" ht="14.25" customHeight="1" thickBot="1">
      <c r="A14" s="441"/>
      <c r="B14" s="17" t="s">
        <v>21</v>
      </c>
      <c r="C14" s="15"/>
      <c r="D14" s="414">
        <v>26.28</v>
      </c>
      <c r="E14" s="414">
        <v>20.260000000000002</v>
      </c>
      <c r="F14" s="9">
        <f>SUM(I14:AO14)</f>
        <v>14.600000000000001</v>
      </c>
      <c r="G14" s="49"/>
      <c r="H14" s="10"/>
      <c r="I14" s="10"/>
      <c r="J14" s="50"/>
      <c r="K14" s="50"/>
      <c r="L14" s="10"/>
      <c r="M14" s="10"/>
      <c r="N14" s="50"/>
      <c r="O14" s="50"/>
      <c r="P14" s="10"/>
      <c r="Q14" s="10"/>
      <c r="R14" s="50"/>
      <c r="S14" s="50"/>
      <c r="T14" s="10"/>
      <c r="U14" s="10"/>
      <c r="V14" s="50"/>
      <c r="W14" s="405"/>
      <c r="X14" s="406"/>
      <c r="Y14" s="406">
        <f>SUM(Y12:Y13)</f>
        <v>10.100000000000001</v>
      </c>
      <c r="Z14" s="158"/>
      <c r="AA14" s="158"/>
      <c r="AB14" s="406"/>
      <c r="AC14" s="406"/>
      <c r="AD14" s="158"/>
      <c r="AE14" s="158"/>
      <c r="AF14" s="407"/>
      <c r="AG14" s="406">
        <v>4.5</v>
      </c>
      <c r="AH14" s="158"/>
      <c r="AI14" s="158"/>
      <c r="AJ14" s="406"/>
      <c r="AK14" s="406"/>
      <c r="AL14" s="158"/>
      <c r="AM14" s="158"/>
      <c r="AN14" s="408"/>
      <c r="AO14" s="406"/>
      <c r="AP14" s="158"/>
      <c r="AQ14" s="319"/>
      <c r="AR14" s="389"/>
      <c r="AS14" s="381"/>
      <c r="AT14" s="379"/>
      <c r="AU14" s="374"/>
      <c r="AV14" s="374"/>
      <c r="AW14" s="374"/>
      <c r="AX14" s="374"/>
      <c r="AY14" s="374"/>
      <c r="AZ14" s="374"/>
      <c r="BA14" s="374"/>
      <c r="BB14" s="374"/>
      <c r="BC14" s="374"/>
      <c r="BD14" s="374"/>
      <c r="BE14" s="374"/>
      <c r="BF14" s="374"/>
      <c r="BG14" s="374"/>
      <c r="BH14" s="374"/>
      <c r="BI14" s="374"/>
      <c r="BJ14" s="374"/>
      <c r="BK14" s="374"/>
      <c r="BL14" s="374"/>
      <c r="BM14" s="374"/>
      <c r="BN14" s="374"/>
      <c r="BO14" s="374"/>
      <c r="BP14" s="374"/>
      <c r="BQ14" s="374"/>
      <c r="BR14" s="374"/>
      <c r="BS14" s="374"/>
      <c r="BT14" s="374"/>
      <c r="BU14" s="374"/>
      <c r="BV14" s="374"/>
      <c r="BW14" s="374"/>
      <c r="BX14" s="374"/>
      <c r="BY14" s="374"/>
      <c r="BZ14" s="374"/>
      <c r="CA14" s="374"/>
      <c r="CB14" s="374"/>
      <c r="CC14" s="374"/>
      <c r="CD14" s="374"/>
      <c r="CE14" s="374"/>
      <c r="CF14" s="374"/>
      <c r="CG14" s="374"/>
      <c r="CH14" s="374"/>
      <c r="CI14" s="374"/>
      <c r="CJ14" s="374"/>
      <c r="CK14" s="374"/>
      <c r="CL14" s="374"/>
      <c r="CM14" s="374"/>
      <c r="CN14" s="374"/>
      <c r="CO14" s="374"/>
      <c r="CP14" s="374"/>
      <c r="CQ14" s="374"/>
      <c r="CR14" s="374"/>
      <c r="CS14" s="374"/>
      <c r="CT14" s="374"/>
      <c r="CU14" s="374"/>
      <c r="CV14" s="374"/>
      <c r="CW14" s="374"/>
      <c r="CX14" s="374"/>
      <c r="CY14" s="374"/>
      <c r="CZ14" s="374"/>
      <c r="DA14" s="374"/>
      <c r="DB14" s="374"/>
      <c r="DC14" s="374"/>
      <c r="DD14" s="374"/>
      <c r="DE14" s="374"/>
      <c r="DF14" s="374"/>
      <c r="DG14" s="374"/>
      <c r="DH14" s="374"/>
      <c r="DI14" s="374"/>
      <c r="DJ14" s="374"/>
      <c r="DK14" s="374"/>
    </row>
    <row r="15" spans="1:115" s="37" customFormat="1" ht="38.25" customHeight="1" thickTop="1">
      <c r="A15" s="442">
        <v>2</v>
      </c>
      <c r="B15" s="138" t="s">
        <v>6</v>
      </c>
      <c r="C15" s="116">
        <v>2</v>
      </c>
      <c r="D15" s="395"/>
      <c r="E15" s="395"/>
      <c r="F15" s="135"/>
      <c r="G15" s="135"/>
      <c r="H15" s="30" t="s">
        <v>170</v>
      </c>
      <c r="I15" s="290">
        <v>2.7</v>
      </c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139" t="s">
        <v>284</v>
      </c>
      <c r="W15" s="412">
        <v>9779</v>
      </c>
      <c r="X15" s="140" t="s">
        <v>76</v>
      </c>
      <c r="Y15" s="114">
        <v>4.9000000000000004</v>
      </c>
      <c r="Z15" s="139" t="s">
        <v>283</v>
      </c>
      <c r="AA15" s="112">
        <v>3215</v>
      </c>
      <c r="AB15" s="78"/>
      <c r="AC15" s="87"/>
      <c r="AD15" s="111" t="s">
        <v>526</v>
      </c>
      <c r="AE15" s="41">
        <v>15036</v>
      </c>
      <c r="AF15" s="78" t="s">
        <v>198</v>
      </c>
      <c r="AG15" s="27">
        <v>23</v>
      </c>
      <c r="AH15" s="141"/>
      <c r="AI15" s="141"/>
      <c r="AJ15" s="87"/>
      <c r="AK15" s="87"/>
      <c r="AL15" s="422" t="s">
        <v>281</v>
      </c>
      <c r="AM15" s="41">
        <v>20518</v>
      </c>
      <c r="AN15" s="31"/>
      <c r="AO15" s="27"/>
      <c r="AP15" s="142" t="s">
        <v>282</v>
      </c>
      <c r="AQ15" s="311">
        <v>4928</v>
      </c>
      <c r="AR15" s="385"/>
      <c r="AS15" s="340"/>
      <c r="AT15" s="376"/>
      <c r="AU15" s="375"/>
      <c r="AV15" s="375"/>
      <c r="AW15" s="375"/>
      <c r="AX15" s="375"/>
      <c r="AY15" s="375"/>
      <c r="AZ15" s="375"/>
      <c r="BA15" s="375"/>
      <c r="BB15" s="375"/>
      <c r="BC15" s="375"/>
      <c r="BD15" s="375"/>
      <c r="BE15" s="375"/>
      <c r="BF15" s="375"/>
      <c r="BG15" s="375"/>
      <c r="BH15" s="375"/>
      <c r="BI15" s="375"/>
      <c r="BJ15" s="375"/>
      <c r="BK15" s="375"/>
      <c r="BL15" s="375"/>
      <c r="BM15" s="375"/>
      <c r="BN15" s="375"/>
      <c r="BO15" s="375"/>
      <c r="BP15" s="375"/>
      <c r="BQ15" s="375"/>
      <c r="BR15" s="375"/>
      <c r="BS15" s="375"/>
      <c r="BT15" s="375"/>
      <c r="BU15" s="375"/>
      <c r="BV15" s="375"/>
      <c r="BW15" s="375"/>
      <c r="BX15" s="375"/>
      <c r="BY15" s="375"/>
      <c r="BZ15" s="375"/>
      <c r="CA15" s="375"/>
      <c r="CB15" s="375"/>
      <c r="CC15" s="375"/>
      <c r="CD15" s="375"/>
      <c r="CE15" s="375"/>
      <c r="CF15" s="375"/>
      <c r="CG15" s="375"/>
      <c r="CH15" s="375"/>
      <c r="CI15" s="375"/>
      <c r="CJ15" s="375"/>
      <c r="CK15" s="375"/>
      <c r="CL15" s="375"/>
      <c r="CM15" s="375"/>
      <c r="CN15" s="375"/>
      <c r="CO15" s="375"/>
      <c r="CP15" s="375"/>
      <c r="CQ15" s="375"/>
      <c r="CR15" s="375"/>
      <c r="CS15" s="375"/>
      <c r="CT15" s="375"/>
      <c r="CU15" s="375"/>
      <c r="CV15" s="375"/>
      <c r="CW15" s="375"/>
      <c r="CX15" s="375"/>
      <c r="CY15" s="375"/>
      <c r="CZ15" s="375"/>
      <c r="DA15" s="375"/>
      <c r="DB15" s="375"/>
      <c r="DC15" s="375"/>
      <c r="DD15" s="375"/>
      <c r="DE15" s="375"/>
      <c r="DF15" s="375"/>
      <c r="DG15" s="375"/>
      <c r="DH15" s="375"/>
      <c r="DI15" s="375"/>
      <c r="DJ15" s="375"/>
      <c r="DK15" s="375"/>
    </row>
    <row r="16" spans="1:115" s="37" customFormat="1" ht="12.75" customHeight="1" thickBot="1">
      <c r="A16" s="443"/>
      <c r="B16" s="46" t="s">
        <v>21</v>
      </c>
      <c r="C16" s="102"/>
      <c r="D16" s="143">
        <v>130.52000000000001</v>
      </c>
      <c r="E16" s="124">
        <v>-26.45</v>
      </c>
      <c r="F16" s="49">
        <v>30.6</v>
      </c>
      <c r="G16" s="262">
        <f>SUM(W16,AA16,AE16,AM16,AQ16)</f>
        <v>53476</v>
      </c>
      <c r="H16" s="50"/>
      <c r="I16" s="50">
        <v>2.7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1">
        <v>9779</v>
      </c>
      <c r="X16" s="50"/>
      <c r="Y16" s="50">
        <v>4.9000000000000004</v>
      </c>
      <c r="Z16" s="50"/>
      <c r="AA16" s="51">
        <v>3215</v>
      </c>
      <c r="AB16" s="50"/>
      <c r="AC16" s="50"/>
      <c r="AD16" s="50"/>
      <c r="AE16" s="51">
        <v>15036</v>
      </c>
      <c r="AF16" s="52"/>
      <c r="AG16" s="50">
        <v>23</v>
      </c>
      <c r="AH16" s="50"/>
      <c r="AI16" s="50"/>
      <c r="AJ16" s="50"/>
      <c r="AK16" s="50"/>
      <c r="AL16" s="50"/>
      <c r="AM16" s="51">
        <v>20518</v>
      </c>
      <c r="AN16" s="50"/>
      <c r="AO16" s="50"/>
      <c r="AP16" s="50"/>
      <c r="AQ16" s="312">
        <v>4928</v>
      </c>
      <c r="AR16" s="385"/>
      <c r="AS16" s="340"/>
      <c r="AT16" s="376"/>
      <c r="AU16" s="375"/>
      <c r="AV16" s="375"/>
      <c r="AW16" s="375"/>
      <c r="AX16" s="375"/>
      <c r="AY16" s="375"/>
      <c r="AZ16" s="375"/>
      <c r="BA16" s="375"/>
      <c r="BB16" s="375"/>
      <c r="BC16" s="375"/>
      <c r="BD16" s="375"/>
      <c r="BE16" s="375"/>
      <c r="BF16" s="375"/>
      <c r="BG16" s="375"/>
      <c r="BH16" s="375"/>
      <c r="BI16" s="375"/>
      <c r="BJ16" s="375"/>
      <c r="BK16" s="375"/>
      <c r="BL16" s="375"/>
      <c r="BM16" s="375"/>
      <c r="BN16" s="375"/>
      <c r="BO16" s="375"/>
      <c r="BP16" s="375"/>
      <c r="BQ16" s="375"/>
      <c r="BR16" s="375"/>
      <c r="BS16" s="375"/>
      <c r="BT16" s="375"/>
      <c r="BU16" s="375"/>
      <c r="BV16" s="375"/>
      <c r="BW16" s="375"/>
      <c r="BX16" s="375"/>
      <c r="BY16" s="375"/>
      <c r="BZ16" s="375"/>
      <c r="CA16" s="375"/>
      <c r="CB16" s="375"/>
      <c r="CC16" s="375"/>
      <c r="CD16" s="375"/>
      <c r="CE16" s="375"/>
      <c r="CF16" s="375"/>
      <c r="CG16" s="375"/>
      <c r="CH16" s="375"/>
      <c r="CI16" s="375"/>
      <c r="CJ16" s="375"/>
      <c r="CK16" s="375"/>
      <c r="CL16" s="375"/>
      <c r="CM16" s="375"/>
      <c r="CN16" s="375"/>
      <c r="CO16" s="375"/>
      <c r="CP16" s="375"/>
      <c r="CQ16" s="375"/>
      <c r="CR16" s="375"/>
      <c r="CS16" s="375"/>
      <c r="CT16" s="375"/>
      <c r="CU16" s="375"/>
      <c r="CV16" s="375"/>
      <c r="CW16" s="375"/>
      <c r="CX16" s="375"/>
      <c r="CY16" s="375"/>
      <c r="CZ16" s="375"/>
      <c r="DA16" s="375"/>
      <c r="DB16" s="375"/>
      <c r="DC16" s="375"/>
      <c r="DD16" s="375"/>
      <c r="DE16" s="375"/>
      <c r="DF16" s="375"/>
      <c r="DG16" s="375"/>
      <c r="DH16" s="375"/>
      <c r="DI16" s="375"/>
      <c r="DJ16" s="375"/>
      <c r="DK16" s="375"/>
    </row>
    <row r="17" spans="1:115" s="37" customFormat="1" ht="14.25" customHeight="1" thickTop="1">
      <c r="A17" s="444">
        <v>3</v>
      </c>
      <c r="B17" s="119" t="s">
        <v>6</v>
      </c>
      <c r="C17" s="120">
        <v>6</v>
      </c>
      <c r="D17" s="121"/>
      <c r="E17" s="121"/>
      <c r="F17" s="122"/>
      <c r="G17" s="12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141"/>
      <c r="U17" s="141"/>
      <c r="V17" s="27" t="s">
        <v>111</v>
      </c>
      <c r="W17" s="28">
        <v>8258</v>
      </c>
      <c r="X17" s="27"/>
      <c r="Y17" s="27"/>
      <c r="Z17" s="27"/>
      <c r="AA17" s="27"/>
      <c r="AB17" s="27"/>
      <c r="AC17" s="27"/>
      <c r="AD17" s="27"/>
      <c r="AE17" s="27"/>
      <c r="AF17" s="33"/>
      <c r="AG17" s="27"/>
      <c r="AH17" s="27"/>
      <c r="AI17" s="27"/>
      <c r="AJ17" s="27"/>
      <c r="AK17" s="27"/>
      <c r="AL17" s="27"/>
      <c r="AM17" s="27"/>
      <c r="AN17" s="27"/>
      <c r="AO17" s="27"/>
      <c r="AP17" s="27" t="s">
        <v>285</v>
      </c>
      <c r="AQ17" s="313">
        <v>1746</v>
      </c>
      <c r="AR17" s="385"/>
      <c r="AS17" s="340"/>
      <c r="AT17" s="376"/>
      <c r="AU17" s="375"/>
      <c r="AV17" s="375"/>
      <c r="AW17" s="375"/>
      <c r="AX17" s="375"/>
      <c r="AY17" s="375"/>
      <c r="AZ17" s="375"/>
      <c r="BA17" s="375"/>
      <c r="BB17" s="375"/>
      <c r="BC17" s="375"/>
      <c r="BD17" s="375"/>
      <c r="BE17" s="375"/>
      <c r="BF17" s="375"/>
      <c r="BG17" s="375"/>
      <c r="BH17" s="375"/>
      <c r="BI17" s="375"/>
      <c r="BJ17" s="375"/>
      <c r="BK17" s="375"/>
      <c r="BL17" s="375"/>
      <c r="BM17" s="375"/>
      <c r="BN17" s="375"/>
      <c r="BO17" s="375"/>
      <c r="BP17" s="375"/>
      <c r="BQ17" s="375"/>
      <c r="BR17" s="375"/>
      <c r="BS17" s="375"/>
      <c r="BT17" s="375"/>
      <c r="BU17" s="375"/>
      <c r="BV17" s="375"/>
      <c r="BW17" s="375"/>
      <c r="BX17" s="375"/>
      <c r="BY17" s="375"/>
      <c r="BZ17" s="375"/>
      <c r="CA17" s="375"/>
      <c r="CB17" s="375"/>
      <c r="CC17" s="375"/>
      <c r="CD17" s="375"/>
      <c r="CE17" s="375"/>
      <c r="CF17" s="375"/>
      <c r="CG17" s="375"/>
      <c r="CH17" s="375"/>
      <c r="CI17" s="375"/>
      <c r="CJ17" s="375"/>
      <c r="CK17" s="375"/>
      <c r="CL17" s="375"/>
      <c r="CM17" s="375"/>
      <c r="CN17" s="375"/>
      <c r="CO17" s="375"/>
      <c r="CP17" s="375"/>
      <c r="CQ17" s="375"/>
      <c r="CR17" s="375"/>
      <c r="CS17" s="375"/>
      <c r="CT17" s="375"/>
      <c r="CU17" s="375"/>
      <c r="CV17" s="375"/>
      <c r="CW17" s="375"/>
      <c r="CX17" s="375"/>
      <c r="CY17" s="375"/>
      <c r="CZ17" s="375"/>
      <c r="DA17" s="375"/>
      <c r="DB17" s="375"/>
      <c r="DC17" s="375"/>
      <c r="DD17" s="375"/>
      <c r="DE17" s="375"/>
      <c r="DF17" s="375"/>
      <c r="DG17" s="375"/>
      <c r="DH17" s="375"/>
      <c r="DI17" s="375"/>
      <c r="DJ17" s="375"/>
      <c r="DK17" s="375"/>
    </row>
    <row r="18" spans="1:115" s="37" customFormat="1" ht="12.75" customHeight="1" thickBot="1">
      <c r="A18" s="443"/>
      <c r="B18" s="46" t="s">
        <v>21</v>
      </c>
      <c r="C18" s="47"/>
      <c r="D18" s="144">
        <v>97</v>
      </c>
      <c r="E18" s="144">
        <v>46.45</v>
      </c>
      <c r="F18" s="49">
        <v>0</v>
      </c>
      <c r="G18" s="262">
        <f>SUM(W18,AQ18)</f>
        <v>10004</v>
      </c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158"/>
      <c r="V18" s="50"/>
      <c r="W18" s="51">
        <v>8258</v>
      </c>
      <c r="X18" s="50"/>
      <c r="Y18" s="50"/>
      <c r="Z18" s="50"/>
      <c r="AA18" s="50"/>
      <c r="AB18" s="50"/>
      <c r="AC18" s="50"/>
      <c r="AD18" s="50"/>
      <c r="AE18" s="50"/>
      <c r="AF18" s="52"/>
      <c r="AG18" s="50"/>
      <c r="AH18" s="50"/>
      <c r="AI18" s="50"/>
      <c r="AJ18" s="50"/>
      <c r="AK18" s="50"/>
      <c r="AL18" s="50"/>
      <c r="AM18" s="50"/>
      <c r="AN18" s="145"/>
      <c r="AO18" s="50"/>
      <c r="AP18" s="50"/>
      <c r="AQ18" s="312">
        <v>1746</v>
      </c>
      <c r="AR18" s="385"/>
      <c r="AS18" s="340"/>
      <c r="AT18" s="376"/>
      <c r="AU18" s="375"/>
      <c r="AV18" s="375"/>
      <c r="AW18" s="375"/>
      <c r="AX18" s="375"/>
      <c r="AY18" s="375"/>
      <c r="AZ18" s="375"/>
      <c r="BA18" s="375"/>
      <c r="BB18" s="375"/>
      <c r="BC18" s="375"/>
      <c r="BD18" s="375"/>
      <c r="BE18" s="375"/>
      <c r="BF18" s="375"/>
      <c r="BG18" s="375"/>
      <c r="BH18" s="375"/>
      <c r="BI18" s="375"/>
      <c r="BJ18" s="375"/>
      <c r="BK18" s="375"/>
      <c r="BL18" s="375"/>
      <c r="BM18" s="375"/>
      <c r="BN18" s="375"/>
      <c r="BO18" s="375"/>
      <c r="BP18" s="375"/>
      <c r="BQ18" s="375"/>
      <c r="BR18" s="375"/>
      <c r="BS18" s="375"/>
      <c r="BT18" s="375"/>
      <c r="BU18" s="375"/>
      <c r="BV18" s="375"/>
      <c r="BW18" s="375"/>
      <c r="BX18" s="375"/>
      <c r="BY18" s="375"/>
      <c r="BZ18" s="375"/>
      <c r="CA18" s="375"/>
      <c r="CB18" s="375"/>
      <c r="CC18" s="375"/>
      <c r="CD18" s="375"/>
      <c r="CE18" s="375"/>
      <c r="CF18" s="375"/>
      <c r="CG18" s="375"/>
      <c r="CH18" s="375"/>
      <c r="CI18" s="375"/>
      <c r="CJ18" s="375"/>
      <c r="CK18" s="375"/>
      <c r="CL18" s="375"/>
      <c r="CM18" s="375"/>
      <c r="CN18" s="375"/>
      <c r="CO18" s="375"/>
      <c r="CP18" s="375"/>
      <c r="CQ18" s="375"/>
      <c r="CR18" s="375"/>
      <c r="CS18" s="375"/>
      <c r="CT18" s="375"/>
      <c r="CU18" s="375"/>
      <c r="CV18" s="375"/>
      <c r="CW18" s="375"/>
      <c r="CX18" s="375"/>
      <c r="CY18" s="375"/>
      <c r="CZ18" s="375"/>
      <c r="DA18" s="375"/>
      <c r="DB18" s="375"/>
      <c r="DC18" s="375"/>
      <c r="DD18" s="375"/>
      <c r="DE18" s="375"/>
      <c r="DF18" s="375"/>
      <c r="DG18" s="375"/>
      <c r="DH18" s="375"/>
      <c r="DI18" s="375"/>
      <c r="DJ18" s="375"/>
      <c r="DK18" s="375"/>
    </row>
    <row r="19" spans="1:115" s="37" customFormat="1" ht="93" customHeight="1" thickTop="1">
      <c r="A19" s="444">
        <v>4</v>
      </c>
      <c r="B19" s="132" t="s">
        <v>6</v>
      </c>
      <c r="C19" s="133">
        <v>8</v>
      </c>
      <c r="D19" s="146"/>
      <c r="E19" s="146"/>
      <c r="F19" s="421"/>
      <c r="G19" s="421"/>
      <c r="H19" s="27"/>
      <c r="I19" s="27"/>
      <c r="J19" s="27"/>
      <c r="K19" s="27"/>
      <c r="L19" s="27"/>
      <c r="M19" s="27"/>
      <c r="N19" s="27"/>
      <c r="O19" s="27"/>
      <c r="P19" s="83" t="s">
        <v>78</v>
      </c>
      <c r="Q19" s="114">
        <v>3.8</v>
      </c>
      <c r="R19" s="27"/>
      <c r="S19" s="27"/>
      <c r="T19" s="31"/>
      <c r="U19" s="27"/>
      <c r="V19" s="31" t="s">
        <v>527</v>
      </c>
      <c r="W19" s="27">
        <v>139</v>
      </c>
      <c r="X19" s="27"/>
      <c r="Y19" s="27"/>
      <c r="Z19" s="194"/>
      <c r="AA19" s="205"/>
      <c r="AB19" s="78"/>
      <c r="AC19" s="27"/>
      <c r="AD19" s="83" t="s">
        <v>287</v>
      </c>
      <c r="AE19" s="147">
        <v>15891</v>
      </c>
      <c r="AF19" s="33"/>
      <c r="AG19" s="27"/>
      <c r="AH19" s="27"/>
      <c r="AI19" s="27"/>
      <c r="AJ19" s="27"/>
      <c r="AK19" s="27"/>
      <c r="AL19" s="27"/>
      <c r="AM19" s="27"/>
      <c r="AN19" s="33"/>
      <c r="AO19" s="27"/>
      <c r="AP19" s="31" t="s">
        <v>286</v>
      </c>
      <c r="AQ19" s="314" t="s">
        <v>292</v>
      </c>
      <c r="AR19" s="385"/>
      <c r="AS19" s="340"/>
      <c r="AT19" s="376"/>
      <c r="AU19" s="375"/>
      <c r="AV19" s="375"/>
      <c r="AW19" s="375"/>
      <c r="AX19" s="375"/>
      <c r="AY19" s="375"/>
      <c r="AZ19" s="375"/>
      <c r="BA19" s="375"/>
      <c r="BB19" s="375"/>
      <c r="BC19" s="375"/>
      <c r="BD19" s="375"/>
      <c r="BE19" s="375"/>
      <c r="BF19" s="375"/>
      <c r="BG19" s="375"/>
      <c r="BH19" s="375"/>
      <c r="BI19" s="375"/>
      <c r="BJ19" s="375"/>
      <c r="BK19" s="375"/>
      <c r="BL19" s="375"/>
      <c r="BM19" s="375"/>
      <c r="BN19" s="375"/>
      <c r="BO19" s="375"/>
      <c r="BP19" s="375"/>
      <c r="BQ19" s="375"/>
      <c r="BR19" s="375"/>
      <c r="BS19" s="375"/>
      <c r="BT19" s="375"/>
      <c r="BU19" s="375"/>
      <c r="BV19" s="375"/>
      <c r="BW19" s="375"/>
      <c r="BX19" s="375"/>
      <c r="BY19" s="375"/>
      <c r="BZ19" s="375"/>
      <c r="CA19" s="375"/>
      <c r="CB19" s="375"/>
      <c r="CC19" s="375"/>
      <c r="CD19" s="375"/>
      <c r="CE19" s="375"/>
      <c r="CF19" s="375"/>
      <c r="CG19" s="375"/>
      <c r="CH19" s="375"/>
      <c r="CI19" s="375"/>
      <c r="CJ19" s="375"/>
      <c r="CK19" s="375"/>
      <c r="CL19" s="375"/>
      <c r="CM19" s="375"/>
      <c r="CN19" s="375"/>
      <c r="CO19" s="375"/>
      <c r="CP19" s="375"/>
      <c r="CQ19" s="375"/>
      <c r="CR19" s="375"/>
      <c r="CS19" s="375"/>
      <c r="CT19" s="375"/>
      <c r="CU19" s="375"/>
      <c r="CV19" s="375"/>
      <c r="CW19" s="375"/>
      <c r="CX19" s="375"/>
      <c r="CY19" s="375"/>
      <c r="CZ19" s="375"/>
      <c r="DA19" s="375"/>
      <c r="DB19" s="375"/>
      <c r="DC19" s="375"/>
      <c r="DD19" s="375"/>
      <c r="DE19" s="375"/>
      <c r="DF19" s="375"/>
      <c r="DG19" s="375"/>
      <c r="DH19" s="375"/>
      <c r="DI19" s="375"/>
      <c r="DJ19" s="375"/>
      <c r="DK19" s="375"/>
    </row>
    <row r="20" spans="1:115" s="37" customFormat="1" ht="12.75" customHeight="1" thickBot="1">
      <c r="A20" s="443"/>
      <c r="B20" s="46" t="s">
        <v>21</v>
      </c>
      <c r="C20" s="47"/>
      <c r="D20" s="48">
        <v>132.13999999999999</v>
      </c>
      <c r="E20" s="48">
        <v>48.42</v>
      </c>
      <c r="F20" s="49">
        <v>3.8</v>
      </c>
      <c r="G20" s="262">
        <f>SUM(W20,AE20,AQ20)</f>
        <v>33823</v>
      </c>
      <c r="H20" s="50"/>
      <c r="I20" s="50"/>
      <c r="J20" s="50"/>
      <c r="K20" s="50"/>
      <c r="L20" s="50"/>
      <c r="M20" s="50"/>
      <c r="N20" s="50"/>
      <c r="O20" s="50"/>
      <c r="P20" s="50"/>
      <c r="Q20" s="50">
        <v>3.8</v>
      </c>
      <c r="R20" s="50"/>
      <c r="S20" s="50"/>
      <c r="T20" s="50"/>
      <c r="U20" s="50"/>
      <c r="V20" s="50"/>
      <c r="W20" s="50">
        <v>139</v>
      </c>
      <c r="X20" s="50"/>
      <c r="Y20" s="50"/>
      <c r="Z20" s="50"/>
      <c r="AA20" s="50"/>
      <c r="AB20" s="50"/>
      <c r="AC20" s="50"/>
      <c r="AD20" s="50"/>
      <c r="AE20" s="51">
        <v>15891</v>
      </c>
      <c r="AF20" s="52"/>
      <c r="AG20" s="50"/>
      <c r="AH20" s="50"/>
      <c r="AI20" s="50"/>
      <c r="AJ20" s="50"/>
      <c r="AK20" s="50"/>
      <c r="AL20" s="50"/>
      <c r="AM20" s="50"/>
      <c r="AN20" s="145"/>
      <c r="AO20" s="50"/>
      <c r="AP20" s="50"/>
      <c r="AQ20" s="312">
        <v>17793</v>
      </c>
      <c r="AR20" s="385"/>
      <c r="AS20" s="340"/>
      <c r="AT20" s="376"/>
      <c r="AU20" s="375"/>
      <c r="AV20" s="375"/>
      <c r="AW20" s="375"/>
      <c r="AX20" s="375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5"/>
      <c r="BM20" s="375"/>
      <c r="BN20" s="375"/>
      <c r="BO20" s="375"/>
      <c r="BP20" s="375"/>
      <c r="BQ20" s="375"/>
      <c r="BR20" s="375"/>
      <c r="BS20" s="375"/>
      <c r="BT20" s="375"/>
      <c r="BU20" s="375"/>
      <c r="BV20" s="375"/>
      <c r="BW20" s="375"/>
      <c r="BX20" s="375"/>
      <c r="BY20" s="375"/>
      <c r="BZ20" s="375"/>
      <c r="CA20" s="375"/>
      <c r="CB20" s="375"/>
      <c r="CC20" s="375"/>
      <c r="CD20" s="375"/>
      <c r="CE20" s="375"/>
      <c r="CF20" s="375"/>
      <c r="CG20" s="375"/>
      <c r="CH20" s="375"/>
      <c r="CI20" s="375"/>
      <c r="CJ20" s="375"/>
      <c r="CK20" s="375"/>
      <c r="CL20" s="375"/>
      <c r="CM20" s="375"/>
      <c r="CN20" s="375"/>
      <c r="CO20" s="375"/>
      <c r="CP20" s="375"/>
      <c r="CQ20" s="375"/>
      <c r="CR20" s="375"/>
      <c r="CS20" s="375"/>
      <c r="CT20" s="375"/>
      <c r="CU20" s="375"/>
      <c r="CV20" s="375"/>
      <c r="CW20" s="375"/>
      <c r="CX20" s="375"/>
      <c r="CY20" s="375"/>
      <c r="CZ20" s="375"/>
      <c r="DA20" s="375"/>
      <c r="DB20" s="375"/>
      <c r="DC20" s="375"/>
      <c r="DD20" s="375"/>
      <c r="DE20" s="375"/>
      <c r="DF20" s="375"/>
      <c r="DG20" s="375"/>
      <c r="DH20" s="375"/>
      <c r="DI20" s="375"/>
      <c r="DJ20" s="375"/>
      <c r="DK20" s="375"/>
    </row>
    <row r="21" spans="1:115" s="37" customFormat="1" ht="48" customHeight="1" thickTop="1">
      <c r="A21" s="444">
        <v>5</v>
      </c>
      <c r="B21" s="132" t="s">
        <v>6</v>
      </c>
      <c r="C21" s="133">
        <v>10</v>
      </c>
      <c r="D21" s="146"/>
      <c r="E21" s="146"/>
      <c r="F21" s="421"/>
      <c r="G21" s="27"/>
      <c r="H21" s="27"/>
      <c r="I21" s="27"/>
      <c r="J21" s="83" t="s">
        <v>531</v>
      </c>
      <c r="K21" s="148" t="s">
        <v>530</v>
      </c>
      <c r="L21" s="27"/>
      <c r="M21" s="27"/>
      <c r="N21" s="27"/>
      <c r="O21" s="27"/>
      <c r="P21" s="31" t="s">
        <v>80</v>
      </c>
      <c r="Q21" s="27">
        <v>0.8</v>
      </c>
      <c r="R21" s="27" t="s">
        <v>529</v>
      </c>
      <c r="S21" s="28">
        <v>8293</v>
      </c>
      <c r="T21" s="83"/>
      <c r="U21" s="114"/>
      <c r="V21" s="31" t="s">
        <v>532</v>
      </c>
      <c r="W21" s="32" t="s">
        <v>533</v>
      </c>
      <c r="X21" s="31" t="s">
        <v>42</v>
      </c>
      <c r="Y21" s="27">
        <v>125.6</v>
      </c>
      <c r="Z21" s="139" t="s">
        <v>288</v>
      </c>
      <c r="AA21" s="540">
        <v>76765</v>
      </c>
      <c r="AB21" s="78" t="s">
        <v>81</v>
      </c>
      <c r="AC21" s="27">
        <v>7.5</v>
      </c>
      <c r="AD21" s="27"/>
      <c r="AE21" s="27"/>
      <c r="AF21" s="33"/>
      <c r="AG21" s="27"/>
      <c r="AH21" s="31" t="s">
        <v>528</v>
      </c>
      <c r="AI21" s="28">
        <v>1926</v>
      </c>
      <c r="AJ21" s="35" t="s">
        <v>711</v>
      </c>
      <c r="AK21" s="27">
        <v>10.1</v>
      </c>
      <c r="AL21" s="27"/>
      <c r="AM21" s="27"/>
      <c r="AN21" s="33"/>
      <c r="AO21" s="27"/>
      <c r="AP21" s="27"/>
      <c r="AQ21" s="315"/>
      <c r="AR21" s="385"/>
      <c r="AS21" s="340"/>
      <c r="AT21" s="376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  <c r="BK21" s="375"/>
      <c r="BL21" s="375"/>
      <c r="BM21" s="375"/>
      <c r="BN21" s="375"/>
      <c r="BO21" s="375"/>
      <c r="BP21" s="375"/>
      <c r="BQ21" s="375"/>
      <c r="BR21" s="375"/>
      <c r="BS21" s="375"/>
      <c r="BT21" s="375"/>
      <c r="BU21" s="375"/>
      <c r="BV21" s="375"/>
      <c r="BW21" s="375"/>
      <c r="BX21" s="375"/>
      <c r="BY21" s="375"/>
      <c r="BZ21" s="375"/>
      <c r="CA21" s="375"/>
      <c r="CB21" s="375"/>
      <c r="CC21" s="375"/>
      <c r="CD21" s="375"/>
      <c r="CE21" s="375"/>
      <c r="CF21" s="375"/>
      <c r="CG21" s="375"/>
      <c r="CH21" s="375"/>
      <c r="CI21" s="375"/>
      <c r="CJ21" s="375"/>
      <c r="CK21" s="375"/>
      <c r="CL21" s="375"/>
      <c r="CM21" s="375"/>
      <c r="CN21" s="375"/>
      <c r="CO21" s="375"/>
      <c r="CP21" s="375"/>
      <c r="CQ21" s="375"/>
      <c r="CR21" s="375"/>
      <c r="CS21" s="375"/>
      <c r="CT21" s="375"/>
      <c r="CU21" s="375"/>
      <c r="CV21" s="375"/>
      <c r="CW21" s="375"/>
      <c r="CX21" s="375"/>
      <c r="CY21" s="375"/>
      <c r="CZ21" s="375"/>
      <c r="DA21" s="375"/>
      <c r="DB21" s="375"/>
      <c r="DC21" s="375"/>
      <c r="DD21" s="375"/>
      <c r="DE21" s="375"/>
      <c r="DF21" s="375"/>
      <c r="DG21" s="375"/>
      <c r="DH21" s="375"/>
      <c r="DI21" s="375"/>
      <c r="DJ21" s="375"/>
      <c r="DK21" s="375"/>
    </row>
    <row r="22" spans="1:115" s="37" customFormat="1" ht="12.75" customHeight="1" thickBot="1">
      <c r="A22" s="443"/>
      <c r="B22" s="46" t="s">
        <v>21</v>
      </c>
      <c r="C22" s="47"/>
      <c r="D22" s="48">
        <v>133.07</v>
      </c>
      <c r="E22" s="48">
        <v>69.05</v>
      </c>
      <c r="F22" s="49">
        <v>144</v>
      </c>
      <c r="G22" s="262">
        <f>SUM(K22,S22,W22,AA22,AI22)</f>
        <v>123077</v>
      </c>
      <c r="H22" s="50"/>
      <c r="I22" s="50"/>
      <c r="J22" s="50"/>
      <c r="K22" s="51">
        <v>30141</v>
      </c>
      <c r="L22" s="50"/>
      <c r="M22" s="50"/>
      <c r="N22" s="50"/>
      <c r="O22" s="50"/>
      <c r="P22" s="50"/>
      <c r="Q22" s="50">
        <v>0.8</v>
      </c>
      <c r="R22" s="50"/>
      <c r="S22" s="51">
        <v>8293</v>
      </c>
      <c r="T22" s="50"/>
      <c r="U22" s="149"/>
      <c r="V22" s="50"/>
      <c r="W22" s="51">
        <v>5952</v>
      </c>
      <c r="X22" s="50"/>
      <c r="Y22" s="50">
        <v>125.6</v>
      </c>
      <c r="Z22" s="50"/>
      <c r="AA22" s="541">
        <v>76765</v>
      </c>
      <c r="AB22" s="50"/>
      <c r="AC22" s="50">
        <v>7.5</v>
      </c>
      <c r="AD22" s="50"/>
      <c r="AE22" s="50"/>
      <c r="AF22" s="52"/>
      <c r="AG22" s="50">
        <f>SUM(AG21:AG21)</f>
        <v>0</v>
      </c>
      <c r="AH22" s="50"/>
      <c r="AI22" s="51">
        <v>1926</v>
      </c>
      <c r="AJ22" s="50"/>
      <c r="AK22" s="50">
        <f>SUM(AK21:AK21)</f>
        <v>10.1</v>
      </c>
      <c r="AL22" s="50"/>
      <c r="AM22" s="50"/>
      <c r="AN22" s="50"/>
      <c r="AO22" s="50"/>
      <c r="AP22" s="50"/>
      <c r="AQ22" s="310"/>
      <c r="AR22" s="385"/>
      <c r="AS22" s="340"/>
      <c r="AT22" s="376"/>
      <c r="AU22" s="375"/>
      <c r="AV22" s="375"/>
      <c r="AW22" s="375"/>
      <c r="AX22" s="375"/>
      <c r="AY22" s="375"/>
      <c r="AZ22" s="375"/>
      <c r="BA22" s="375"/>
      <c r="BB22" s="375"/>
      <c r="BC22" s="375"/>
      <c r="BD22" s="375"/>
      <c r="BE22" s="375"/>
      <c r="BF22" s="375"/>
      <c r="BG22" s="375"/>
      <c r="BH22" s="375"/>
      <c r="BI22" s="375"/>
      <c r="BJ22" s="375"/>
      <c r="BK22" s="375"/>
      <c r="BL22" s="375"/>
      <c r="BM22" s="375"/>
      <c r="BN22" s="375"/>
      <c r="BO22" s="375"/>
      <c r="BP22" s="375"/>
      <c r="BQ22" s="375"/>
      <c r="BR22" s="375"/>
      <c r="BS22" s="375"/>
      <c r="BT22" s="375"/>
      <c r="BU22" s="375"/>
      <c r="BV22" s="375"/>
      <c r="BW22" s="375"/>
      <c r="BX22" s="375"/>
      <c r="BY22" s="375"/>
      <c r="BZ22" s="375"/>
      <c r="CA22" s="375"/>
      <c r="CB22" s="375"/>
      <c r="CC22" s="375"/>
      <c r="CD22" s="375"/>
      <c r="CE22" s="375"/>
      <c r="CF22" s="375"/>
      <c r="CG22" s="375"/>
      <c r="CH22" s="375"/>
      <c r="CI22" s="375"/>
      <c r="CJ22" s="375"/>
      <c r="CK22" s="375"/>
      <c r="CL22" s="375"/>
      <c r="CM22" s="375"/>
      <c r="CN22" s="375"/>
      <c r="CO22" s="375"/>
      <c r="CP22" s="375"/>
      <c r="CQ22" s="375"/>
      <c r="CR22" s="375"/>
      <c r="CS22" s="375"/>
      <c r="CT22" s="375"/>
      <c r="CU22" s="375"/>
      <c r="CV22" s="375"/>
      <c r="CW22" s="375"/>
      <c r="CX22" s="375"/>
      <c r="CY22" s="375"/>
      <c r="CZ22" s="375"/>
      <c r="DA22" s="375"/>
      <c r="DB22" s="375"/>
      <c r="DC22" s="375"/>
      <c r="DD22" s="375"/>
      <c r="DE22" s="375"/>
      <c r="DF22" s="375"/>
      <c r="DG22" s="375"/>
      <c r="DH22" s="375"/>
      <c r="DI22" s="375"/>
      <c r="DJ22" s="375"/>
      <c r="DK22" s="375"/>
    </row>
    <row r="23" spans="1:115" s="37" customFormat="1" ht="42" customHeight="1" thickTop="1">
      <c r="A23" s="444">
        <v>6</v>
      </c>
      <c r="B23" s="455" t="s">
        <v>6</v>
      </c>
      <c r="C23" s="455">
        <v>12</v>
      </c>
      <c r="D23" s="454"/>
      <c r="E23" s="454"/>
      <c r="F23" s="435"/>
      <c r="G23" s="435"/>
      <c r="H23" s="31" t="s">
        <v>160</v>
      </c>
      <c r="I23" s="27">
        <v>1.8</v>
      </c>
      <c r="J23" s="27" t="s">
        <v>289</v>
      </c>
      <c r="K23" s="28">
        <v>95168</v>
      </c>
      <c r="L23" s="27"/>
      <c r="M23" s="27"/>
      <c r="N23" s="27"/>
      <c r="O23" s="27"/>
      <c r="P23" s="31"/>
      <c r="Q23" s="27"/>
      <c r="R23" s="27"/>
      <c r="S23" s="27"/>
      <c r="T23" s="27"/>
      <c r="U23" s="27"/>
      <c r="V23" s="30" t="s">
        <v>537</v>
      </c>
      <c r="W23" s="41">
        <v>4697</v>
      </c>
      <c r="X23" s="39" t="s">
        <v>76</v>
      </c>
      <c r="Y23" s="27">
        <v>4.9000000000000004</v>
      </c>
      <c r="Z23" s="216"/>
      <c r="AA23" s="216"/>
      <c r="AB23" s="150" t="s">
        <v>83</v>
      </c>
      <c r="AC23" s="114">
        <v>20</v>
      </c>
      <c r="AD23" s="30" t="s">
        <v>536</v>
      </c>
      <c r="AE23" s="115">
        <v>15386</v>
      </c>
      <c r="AF23" s="151" t="s">
        <v>200</v>
      </c>
      <c r="AG23" s="114">
        <v>10.3</v>
      </c>
      <c r="AH23" s="31" t="s">
        <v>534</v>
      </c>
      <c r="AI23" s="32">
        <v>16963</v>
      </c>
      <c r="AJ23" s="27"/>
      <c r="AK23" s="27"/>
      <c r="AL23" s="139" t="s">
        <v>535</v>
      </c>
      <c r="AM23" s="112">
        <v>37005</v>
      </c>
      <c r="AN23" s="42"/>
      <c r="AO23" s="27"/>
      <c r="AP23" s="27"/>
      <c r="AQ23" s="315"/>
      <c r="AR23" s="385"/>
      <c r="AS23" s="340"/>
      <c r="AT23" s="376"/>
      <c r="AU23" s="375"/>
      <c r="AV23" s="375"/>
      <c r="AW23" s="375"/>
      <c r="AX23" s="375"/>
      <c r="AY23" s="375"/>
      <c r="AZ23" s="375"/>
      <c r="BA23" s="375"/>
      <c r="BB23" s="375"/>
      <c r="BC23" s="375"/>
      <c r="BD23" s="375"/>
      <c r="BE23" s="375"/>
      <c r="BF23" s="375"/>
      <c r="BG23" s="375"/>
      <c r="BH23" s="375"/>
      <c r="BI23" s="375"/>
      <c r="BJ23" s="375"/>
      <c r="BK23" s="375"/>
      <c r="BL23" s="375"/>
      <c r="BM23" s="375"/>
      <c r="BN23" s="375"/>
      <c r="BO23" s="375"/>
      <c r="BP23" s="375"/>
      <c r="BQ23" s="375"/>
      <c r="BR23" s="375"/>
      <c r="BS23" s="375"/>
      <c r="BT23" s="375"/>
      <c r="BU23" s="375"/>
      <c r="BV23" s="375"/>
      <c r="BW23" s="375"/>
      <c r="BX23" s="375"/>
      <c r="BY23" s="375"/>
      <c r="BZ23" s="375"/>
      <c r="CA23" s="375"/>
      <c r="CB23" s="375"/>
      <c r="CC23" s="375"/>
      <c r="CD23" s="375"/>
      <c r="CE23" s="375"/>
      <c r="CF23" s="375"/>
      <c r="CG23" s="375"/>
      <c r="CH23" s="375"/>
      <c r="CI23" s="375"/>
      <c r="CJ23" s="375"/>
      <c r="CK23" s="375"/>
      <c r="CL23" s="375"/>
      <c r="CM23" s="375"/>
      <c r="CN23" s="375"/>
      <c r="CO23" s="375"/>
      <c r="CP23" s="375"/>
      <c r="CQ23" s="375"/>
      <c r="CR23" s="375"/>
      <c r="CS23" s="375"/>
      <c r="CT23" s="375"/>
      <c r="CU23" s="375"/>
      <c r="CV23" s="375"/>
      <c r="CW23" s="375"/>
      <c r="CX23" s="375"/>
      <c r="CY23" s="375"/>
      <c r="CZ23" s="375"/>
      <c r="DA23" s="375"/>
      <c r="DB23" s="375"/>
      <c r="DC23" s="375"/>
      <c r="DD23" s="375"/>
      <c r="DE23" s="375"/>
      <c r="DF23" s="375"/>
      <c r="DG23" s="375"/>
      <c r="DH23" s="375"/>
      <c r="DI23" s="375"/>
      <c r="DJ23" s="375"/>
      <c r="DK23" s="375"/>
    </row>
    <row r="24" spans="1:115" s="37" customFormat="1" ht="29.25" customHeight="1">
      <c r="A24" s="442"/>
      <c r="B24" s="456"/>
      <c r="C24" s="456"/>
      <c r="D24" s="453"/>
      <c r="E24" s="453"/>
      <c r="F24" s="453"/>
      <c r="G24" s="436"/>
      <c r="H24" s="216" t="s">
        <v>207</v>
      </c>
      <c r="I24" s="217">
        <v>120</v>
      </c>
      <c r="J24" s="62" t="s">
        <v>659</v>
      </c>
      <c r="K24" s="118">
        <v>4296</v>
      </c>
      <c r="L24" s="217"/>
      <c r="M24" s="217"/>
      <c r="N24" s="217"/>
      <c r="O24" s="217"/>
      <c r="P24" s="62"/>
      <c r="Q24" s="217"/>
      <c r="R24" s="217"/>
      <c r="S24" s="217"/>
      <c r="T24" s="217"/>
      <c r="U24" s="217"/>
      <c r="V24" s="62"/>
      <c r="W24" s="118"/>
      <c r="X24" s="221"/>
      <c r="Y24" s="217"/>
      <c r="Z24" s="217"/>
      <c r="AA24" s="217"/>
      <c r="AB24" s="109"/>
      <c r="AC24" s="217"/>
      <c r="AD24" s="62"/>
      <c r="AE24" s="118"/>
      <c r="AF24" s="109"/>
      <c r="AG24" s="217"/>
      <c r="AH24" s="217"/>
      <c r="AI24" s="118"/>
      <c r="AJ24" s="217"/>
      <c r="AK24" s="217"/>
      <c r="AL24" s="217"/>
      <c r="AM24" s="217"/>
      <c r="AN24" s="152"/>
      <c r="AO24" s="217"/>
      <c r="AP24" s="217"/>
      <c r="AQ24" s="156"/>
      <c r="AR24" s="385"/>
      <c r="AS24" s="340"/>
      <c r="AT24" s="376"/>
      <c r="AU24" s="375"/>
      <c r="AV24" s="375"/>
      <c r="AW24" s="375"/>
      <c r="AX24" s="375"/>
      <c r="AY24" s="375"/>
      <c r="AZ24" s="375"/>
      <c r="BA24" s="375"/>
      <c r="BB24" s="375"/>
      <c r="BC24" s="375"/>
      <c r="BD24" s="375"/>
      <c r="BE24" s="375"/>
      <c r="BF24" s="375"/>
      <c r="BG24" s="375"/>
      <c r="BH24" s="375"/>
      <c r="BI24" s="375"/>
      <c r="BJ24" s="375"/>
      <c r="BK24" s="375"/>
      <c r="BL24" s="375"/>
      <c r="BM24" s="375"/>
      <c r="BN24" s="375"/>
      <c r="BO24" s="375"/>
      <c r="BP24" s="375"/>
      <c r="BQ24" s="375"/>
      <c r="BR24" s="375"/>
      <c r="BS24" s="375"/>
      <c r="BT24" s="375"/>
      <c r="BU24" s="375"/>
      <c r="BV24" s="375"/>
      <c r="BW24" s="375"/>
      <c r="BX24" s="375"/>
      <c r="BY24" s="375"/>
      <c r="BZ24" s="375"/>
      <c r="CA24" s="375"/>
      <c r="CB24" s="375"/>
      <c r="CC24" s="375"/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5"/>
      <c r="CZ24" s="375"/>
      <c r="DA24" s="375"/>
      <c r="DB24" s="375"/>
      <c r="DC24" s="375"/>
      <c r="DD24" s="375"/>
      <c r="DE24" s="375"/>
      <c r="DF24" s="375"/>
      <c r="DG24" s="375"/>
      <c r="DH24" s="375"/>
      <c r="DI24" s="375"/>
      <c r="DJ24" s="375"/>
      <c r="DK24" s="375"/>
    </row>
    <row r="25" spans="1:115" s="37" customFormat="1" ht="12.75" customHeight="1" thickBot="1">
      <c r="A25" s="443"/>
      <c r="B25" s="46" t="s">
        <v>21</v>
      </c>
      <c r="C25" s="47"/>
      <c r="D25" s="48">
        <v>123.14</v>
      </c>
      <c r="E25" s="48">
        <v>-11.97</v>
      </c>
      <c r="F25" s="49">
        <v>157</v>
      </c>
      <c r="G25" s="262">
        <f>SUM(K25,W25,AE25,AI25,AM25)</f>
        <v>173515</v>
      </c>
      <c r="H25" s="50"/>
      <c r="I25" s="50">
        <f>SUM(I23:I24)</f>
        <v>121.8</v>
      </c>
      <c r="J25" s="50"/>
      <c r="K25" s="51">
        <v>99464</v>
      </c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1">
        <v>4697</v>
      </c>
      <c r="X25" s="50"/>
      <c r="Y25" s="50">
        <v>4.9000000000000004</v>
      </c>
      <c r="Z25" s="50"/>
      <c r="AA25" s="50"/>
      <c r="AB25" s="50"/>
      <c r="AC25" s="50">
        <v>20</v>
      </c>
      <c r="AD25" s="50"/>
      <c r="AE25" s="51">
        <v>15386</v>
      </c>
      <c r="AF25" s="52"/>
      <c r="AG25" s="50">
        <v>10.3</v>
      </c>
      <c r="AH25" s="50"/>
      <c r="AI25" s="51">
        <v>16963</v>
      </c>
      <c r="AJ25" s="50"/>
      <c r="AK25" s="50"/>
      <c r="AL25" s="50"/>
      <c r="AM25" s="51">
        <v>37005</v>
      </c>
      <c r="AN25" s="50"/>
      <c r="AO25" s="50"/>
      <c r="AP25" s="50"/>
      <c r="AQ25" s="310"/>
      <c r="AR25" s="385"/>
      <c r="AS25" s="340"/>
      <c r="AT25" s="376"/>
      <c r="AU25" s="375"/>
      <c r="AV25" s="375"/>
      <c r="AW25" s="375"/>
      <c r="AX25" s="375"/>
      <c r="AY25" s="375"/>
      <c r="AZ25" s="375"/>
      <c r="BA25" s="375"/>
      <c r="BB25" s="375"/>
      <c r="BC25" s="375"/>
      <c r="BD25" s="375"/>
      <c r="BE25" s="375"/>
      <c r="BF25" s="375"/>
      <c r="BG25" s="375"/>
      <c r="BH25" s="375"/>
      <c r="BI25" s="375"/>
      <c r="BJ25" s="375"/>
      <c r="BK25" s="375"/>
      <c r="BL25" s="375"/>
      <c r="BM25" s="375"/>
      <c r="BN25" s="375"/>
      <c r="BO25" s="375"/>
      <c r="BP25" s="375"/>
      <c r="BQ25" s="375"/>
      <c r="BR25" s="375"/>
      <c r="BS25" s="375"/>
      <c r="BT25" s="375"/>
      <c r="BU25" s="375"/>
      <c r="BV25" s="375"/>
      <c r="BW25" s="375"/>
      <c r="BX25" s="375"/>
      <c r="BY25" s="375"/>
      <c r="BZ25" s="375"/>
      <c r="CA25" s="375"/>
      <c r="CB25" s="375"/>
      <c r="CC25" s="375"/>
      <c r="CD25" s="375"/>
      <c r="CE25" s="375"/>
      <c r="CF25" s="375"/>
      <c r="CG25" s="375"/>
      <c r="CH25" s="375"/>
      <c r="CI25" s="375"/>
      <c r="CJ25" s="375"/>
      <c r="CK25" s="375"/>
      <c r="CL25" s="375"/>
      <c r="CM25" s="375"/>
      <c r="CN25" s="375"/>
      <c r="CO25" s="375"/>
      <c r="CP25" s="375"/>
      <c r="CQ25" s="375"/>
      <c r="CR25" s="375"/>
      <c r="CS25" s="375"/>
      <c r="CT25" s="375"/>
      <c r="CU25" s="375"/>
      <c r="CV25" s="375"/>
      <c r="CW25" s="375"/>
      <c r="CX25" s="375"/>
      <c r="CY25" s="375"/>
      <c r="CZ25" s="375"/>
      <c r="DA25" s="375"/>
      <c r="DB25" s="375"/>
      <c r="DC25" s="375"/>
      <c r="DD25" s="375"/>
      <c r="DE25" s="375"/>
      <c r="DF25" s="375"/>
      <c r="DG25" s="375"/>
      <c r="DH25" s="375"/>
      <c r="DI25" s="375"/>
      <c r="DJ25" s="375"/>
      <c r="DK25" s="375"/>
    </row>
    <row r="26" spans="1:115" s="37" customFormat="1" ht="49.5" customHeight="1" thickTop="1">
      <c r="A26" s="442">
        <v>7</v>
      </c>
      <c r="B26" s="445" t="s">
        <v>6</v>
      </c>
      <c r="C26" s="447">
        <v>14</v>
      </c>
      <c r="D26" s="451"/>
      <c r="E26" s="451"/>
      <c r="F26" s="431"/>
      <c r="G26" s="431"/>
      <c r="H26" s="30" t="s">
        <v>85</v>
      </c>
      <c r="I26" s="216">
        <v>0.9</v>
      </c>
      <c r="J26" s="216"/>
      <c r="K26" s="216"/>
      <c r="L26" s="216"/>
      <c r="M26" s="216"/>
      <c r="N26" s="216"/>
      <c r="O26" s="216"/>
      <c r="P26" s="31" t="s">
        <v>84</v>
      </c>
      <c r="Q26" s="216">
        <v>4.5999999999999996</v>
      </c>
      <c r="R26" s="216"/>
      <c r="S26" s="216"/>
      <c r="T26" s="216"/>
      <c r="U26" s="216"/>
      <c r="V26" s="30" t="s">
        <v>540</v>
      </c>
      <c r="W26" s="216">
        <v>253</v>
      </c>
      <c r="X26" s="216"/>
      <c r="Y26" s="216"/>
      <c r="Z26" s="216"/>
      <c r="AA26" s="216"/>
      <c r="AB26" s="78" t="s">
        <v>87</v>
      </c>
      <c r="AC26" s="216">
        <v>15</v>
      </c>
      <c r="AD26" s="30" t="s">
        <v>539</v>
      </c>
      <c r="AE26" s="36">
        <v>8398</v>
      </c>
      <c r="AF26" s="153" t="s">
        <v>137</v>
      </c>
      <c r="AG26" s="216">
        <v>17</v>
      </c>
      <c r="AH26" s="30" t="s">
        <v>538</v>
      </c>
      <c r="AI26" s="41">
        <v>32417</v>
      </c>
      <c r="AJ26" s="35" t="s">
        <v>94</v>
      </c>
      <c r="AK26" s="216">
        <v>3.8</v>
      </c>
      <c r="AL26" s="216"/>
      <c r="AM26" s="216"/>
      <c r="AN26" s="33" t="s">
        <v>201</v>
      </c>
      <c r="AO26" s="216">
        <v>6.4</v>
      </c>
      <c r="AP26" s="216" t="s">
        <v>290</v>
      </c>
      <c r="AQ26" s="316">
        <v>1300</v>
      </c>
      <c r="AR26" s="385"/>
      <c r="AS26" s="340"/>
      <c r="AT26" s="376"/>
      <c r="AU26" s="375"/>
      <c r="AV26" s="375"/>
      <c r="AW26" s="375"/>
      <c r="AX26" s="375"/>
      <c r="AY26" s="375"/>
      <c r="AZ26" s="375"/>
      <c r="BA26" s="375"/>
      <c r="BB26" s="375"/>
      <c r="BC26" s="375"/>
      <c r="BD26" s="375"/>
      <c r="BE26" s="375"/>
      <c r="BF26" s="375"/>
      <c r="BG26" s="375"/>
      <c r="BH26" s="375"/>
      <c r="BI26" s="375"/>
      <c r="BJ26" s="375"/>
      <c r="BK26" s="375"/>
      <c r="BL26" s="375"/>
      <c r="BM26" s="375"/>
      <c r="BN26" s="375"/>
      <c r="BO26" s="375"/>
      <c r="BP26" s="375"/>
      <c r="BQ26" s="375"/>
      <c r="BR26" s="375"/>
      <c r="BS26" s="375"/>
      <c r="BT26" s="375"/>
      <c r="BU26" s="375"/>
      <c r="BV26" s="375"/>
      <c r="BW26" s="375"/>
      <c r="BX26" s="375"/>
      <c r="BY26" s="375"/>
      <c r="BZ26" s="375"/>
      <c r="CA26" s="375"/>
      <c r="CB26" s="375"/>
      <c r="CC26" s="375"/>
      <c r="CD26" s="375"/>
      <c r="CE26" s="375"/>
      <c r="CF26" s="375"/>
      <c r="CG26" s="375"/>
      <c r="CH26" s="375"/>
      <c r="CI26" s="375"/>
      <c r="CJ26" s="375"/>
      <c r="CK26" s="375"/>
      <c r="CL26" s="375"/>
      <c r="CM26" s="375"/>
      <c r="CN26" s="375"/>
      <c r="CO26" s="375"/>
      <c r="CP26" s="375"/>
      <c r="CQ26" s="375"/>
      <c r="CR26" s="375"/>
      <c r="CS26" s="375"/>
      <c r="CT26" s="375"/>
      <c r="CU26" s="375"/>
      <c r="CV26" s="375"/>
      <c r="CW26" s="375"/>
      <c r="CX26" s="375"/>
      <c r="CY26" s="375"/>
      <c r="CZ26" s="375"/>
      <c r="DA26" s="375"/>
      <c r="DB26" s="375"/>
      <c r="DC26" s="375"/>
      <c r="DD26" s="375"/>
      <c r="DE26" s="375"/>
      <c r="DF26" s="375"/>
      <c r="DG26" s="375"/>
      <c r="DH26" s="375"/>
      <c r="DI26" s="375"/>
      <c r="DJ26" s="375"/>
      <c r="DK26" s="375"/>
    </row>
    <row r="27" spans="1:115" s="37" customFormat="1" ht="54.75" customHeight="1">
      <c r="A27" s="442"/>
      <c r="B27" s="446"/>
      <c r="C27" s="448"/>
      <c r="D27" s="452"/>
      <c r="E27" s="452"/>
      <c r="F27" s="439"/>
      <c r="G27" s="437"/>
      <c r="H27" s="30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41"/>
      <c r="AF27" s="78"/>
      <c r="AG27" s="216"/>
      <c r="AH27" s="216"/>
      <c r="AI27" s="216"/>
      <c r="AJ27" s="216"/>
      <c r="AK27" s="216"/>
      <c r="AL27" s="216"/>
      <c r="AM27" s="216"/>
      <c r="AN27" s="42" t="s">
        <v>86</v>
      </c>
      <c r="AO27" s="216">
        <v>4.2</v>
      </c>
      <c r="AP27" s="30" t="s">
        <v>660</v>
      </c>
      <c r="AQ27" s="316">
        <v>4752</v>
      </c>
      <c r="AR27" s="385"/>
      <c r="AS27" s="340"/>
      <c r="AT27" s="376"/>
      <c r="AU27" s="375"/>
      <c r="AV27" s="375"/>
      <c r="AW27" s="375"/>
      <c r="AX27" s="375"/>
      <c r="AY27" s="375"/>
      <c r="AZ27" s="375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375"/>
      <c r="BM27" s="375"/>
      <c r="BN27" s="375"/>
      <c r="BO27" s="375"/>
      <c r="BP27" s="375"/>
      <c r="BQ27" s="375"/>
      <c r="BR27" s="375"/>
      <c r="BS27" s="375"/>
      <c r="BT27" s="375"/>
      <c r="BU27" s="375"/>
      <c r="BV27" s="375"/>
      <c r="BW27" s="375"/>
      <c r="BX27" s="375"/>
      <c r="BY27" s="375"/>
      <c r="BZ27" s="375"/>
      <c r="CA27" s="375"/>
      <c r="CB27" s="375"/>
      <c r="CC27" s="375"/>
      <c r="CD27" s="375"/>
      <c r="CE27" s="375"/>
      <c r="CF27" s="375"/>
      <c r="CG27" s="375"/>
      <c r="CH27" s="375"/>
      <c r="CI27" s="375"/>
      <c r="CJ27" s="375"/>
      <c r="CK27" s="375"/>
      <c r="CL27" s="375"/>
      <c r="CM27" s="375"/>
      <c r="CN27" s="375"/>
      <c r="CO27" s="375"/>
      <c r="CP27" s="375"/>
      <c r="CQ27" s="375"/>
      <c r="CR27" s="375"/>
      <c r="CS27" s="375"/>
      <c r="CT27" s="375"/>
      <c r="CU27" s="375"/>
      <c r="CV27" s="375"/>
      <c r="CW27" s="375"/>
      <c r="CX27" s="375"/>
      <c r="CY27" s="375"/>
      <c r="CZ27" s="375"/>
      <c r="DA27" s="375"/>
      <c r="DB27" s="375"/>
      <c r="DC27" s="375"/>
      <c r="DD27" s="375"/>
      <c r="DE27" s="375"/>
      <c r="DF27" s="375"/>
      <c r="DG27" s="375"/>
      <c r="DH27" s="375"/>
      <c r="DI27" s="375"/>
      <c r="DJ27" s="375"/>
      <c r="DK27" s="375"/>
    </row>
    <row r="28" spans="1:115" s="37" customFormat="1" ht="12.75" customHeight="1" thickBot="1">
      <c r="A28" s="443"/>
      <c r="B28" s="46" t="s">
        <v>21</v>
      </c>
      <c r="C28" s="47"/>
      <c r="D28" s="48">
        <v>161.44</v>
      </c>
      <c r="E28" s="48">
        <v>-69.150000000000006</v>
      </c>
      <c r="F28" s="49">
        <v>51.9</v>
      </c>
      <c r="G28" s="272">
        <f>SUM(W28,AE28,AI28,AQ28)</f>
        <v>47120</v>
      </c>
      <c r="H28" s="50"/>
      <c r="I28" s="50">
        <v>0.9</v>
      </c>
      <c r="J28" s="50"/>
      <c r="K28" s="50"/>
      <c r="L28" s="50"/>
      <c r="M28" s="50"/>
      <c r="N28" s="50"/>
      <c r="O28" s="50"/>
      <c r="P28" s="50"/>
      <c r="Q28" s="50">
        <f>SUM(Q26:Q27)</f>
        <v>4.5999999999999996</v>
      </c>
      <c r="R28" s="50"/>
      <c r="S28" s="50"/>
      <c r="T28" s="50"/>
      <c r="U28" s="50"/>
      <c r="V28" s="50"/>
      <c r="W28" s="50">
        <v>253</v>
      </c>
      <c r="X28" s="50"/>
      <c r="Y28" s="50"/>
      <c r="Z28" s="50"/>
      <c r="AA28" s="50"/>
      <c r="AB28" s="50"/>
      <c r="AC28" s="50">
        <v>15</v>
      </c>
      <c r="AD28" s="50"/>
      <c r="AE28" s="51">
        <v>8398</v>
      </c>
      <c r="AF28" s="52"/>
      <c r="AG28" s="50">
        <v>17</v>
      </c>
      <c r="AH28" s="50"/>
      <c r="AI28" s="51">
        <v>32417</v>
      </c>
      <c r="AJ28" s="50"/>
      <c r="AK28" s="50">
        <v>3.8</v>
      </c>
      <c r="AL28" s="50"/>
      <c r="AM28" s="50"/>
      <c r="AN28" s="145"/>
      <c r="AO28" s="50">
        <f>SUM(AO26:AO27)</f>
        <v>10.600000000000001</v>
      </c>
      <c r="AP28" s="50"/>
      <c r="AQ28" s="312">
        <v>6052</v>
      </c>
      <c r="AR28" s="385"/>
      <c r="AS28" s="340"/>
      <c r="AT28" s="376"/>
      <c r="AU28" s="375"/>
      <c r="AV28" s="375"/>
      <c r="AW28" s="375"/>
      <c r="AX28" s="375"/>
      <c r="AY28" s="375"/>
      <c r="AZ28" s="375"/>
      <c r="BA28" s="375"/>
      <c r="BB28" s="375"/>
      <c r="BC28" s="375"/>
      <c r="BD28" s="375"/>
      <c r="BE28" s="375"/>
      <c r="BF28" s="375"/>
      <c r="BG28" s="375"/>
      <c r="BH28" s="375"/>
      <c r="BI28" s="375"/>
      <c r="BJ28" s="375"/>
      <c r="BK28" s="375"/>
      <c r="BL28" s="375"/>
      <c r="BM28" s="375"/>
      <c r="BN28" s="375"/>
      <c r="BO28" s="375"/>
      <c r="BP28" s="375"/>
      <c r="BQ28" s="375"/>
      <c r="BR28" s="375"/>
      <c r="BS28" s="375"/>
      <c r="BT28" s="375"/>
      <c r="BU28" s="375"/>
      <c r="BV28" s="375"/>
      <c r="BW28" s="375"/>
      <c r="BX28" s="375"/>
      <c r="BY28" s="375"/>
      <c r="BZ28" s="375"/>
      <c r="CA28" s="375"/>
      <c r="CB28" s="375"/>
      <c r="CC28" s="375"/>
      <c r="CD28" s="375"/>
      <c r="CE28" s="375"/>
      <c r="CF28" s="375"/>
      <c r="CG28" s="375"/>
      <c r="CH28" s="375"/>
      <c r="CI28" s="375"/>
      <c r="CJ28" s="375"/>
      <c r="CK28" s="375"/>
      <c r="CL28" s="375"/>
      <c r="CM28" s="375"/>
      <c r="CN28" s="375"/>
      <c r="CO28" s="375"/>
      <c r="CP28" s="375"/>
      <c r="CQ28" s="375"/>
      <c r="CR28" s="375"/>
      <c r="CS28" s="375"/>
      <c r="CT28" s="375"/>
      <c r="CU28" s="375"/>
      <c r="CV28" s="375"/>
      <c r="CW28" s="375"/>
      <c r="CX28" s="375"/>
      <c r="CY28" s="375"/>
      <c r="CZ28" s="375"/>
      <c r="DA28" s="375"/>
      <c r="DB28" s="375"/>
      <c r="DC28" s="375"/>
      <c r="DD28" s="375"/>
      <c r="DE28" s="375"/>
      <c r="DF28" s="375"/>
      <c r="DG28" s="375"/>
      <c r="DH28" s="375"/>
      <c r="DI28" s="375"/>
      <c r="DJ28" s="375"/>
      <c r="DK28" s="375"/>
    </row>
    <row r="29" spans="1:115" s="37" customFormat="1" ht="99" customHeight="1" thickTop="1">
      <c r="A29" s="444">
        <v>8</v>
      </c>
      <c r="B29" s="132" t="s">
        <v>6</v>
      </c>
      <c r="C29" s="133">
        <v>18</v>
      </c>
      <c r="D29" s="146"/>
      <c r="E29" s="146"/>
      <c r="F29" s="421"/>
      <c r="G29" s="421"/>
      <c r="H29" s="30" t="s">
        <v>91</v>
      </c>
      <c r="I29" s="27">
        <v>3.6</v>
      </c>
      <c r="J29" s="31" t="s">
        <v>544</v>
      </c>
      <c r="K29" s="28">
        <v>5403</v>
      </c>
      <c r="L29" s="27"/>
      <c r="M29" s="27"/>
      <c r="N29" s="27"/>
      <c r="O29" s="27"/>
      <c r="P29" s="31" t="s">
        <v>706</v>
      </c>
      <c r="Q29" s="31" t="s">
        <v>707</v>
      </c>
      <c r="R29" s="27"/>
      <c r="S29" s="27"/>
      <c r="T29" s="27"/>
      <c r="U29" s="27"/>
      <c r="V29" s="31" t="s">
        <v>704</v>
      </c>
      <c r="W29" s="32" t="s">
        <v>705</v>
      </c>
      <c r="X29" s="30" t="s">
        <v>42</v>
      </c>
      <c r="Y29" s="87">
        <v>125.6</v>
      </c>
      <c r="Z29" s="194"/>
      <c r="AA29" s="205"/>
      <c r="AB29" s="78" t="s">
        <v>83</v>
      </c>
      <c r="AC29" s="27">
        <v>20</v>
      </c>
      <c r="AD29" s="30" t="s">
        <v>543</v>
      </c>
      <c r="AE29" s="41">
        <v>16183</v>
      </c>
      <c r="AF29" s="153" t="s">
        <v>89</v>
      </c>
      <c r="AG29" s="27">
        <v>10.199999999999999</v>
      </c>
      <c r="AH29" s="31" t="s">
        <v>541</v>
      </c>
      <c r="AI29" s="32">
        <v>46714</v>
      </c>
      <c r="AJ29" s="27"/>
      <c r="AK29" s="27"/>
      <c r="AL29" s="27"/>
      <c r="AM29" s="28"/>
      <c r="AN29" s="31" t="s">
        <v>703</v>
      </c>
      <c r="AO29" s="30" t="s">
        <v>702</v>
      </c>
      <c r="AP29" s="31" t="s">
        <v>542</v>
      </c>
      <c r="AQ29" s="317">
        <v>2662</v>
      </c>
      <c r="AR29" s="385"/>
      <c r="AS29" s="340"/>
      <c r="AT29" s="376"/>
      <c r="AU29" s="375"/>
      <c r="AV29" s="375"/>
      <c r="AW29" s="375"/>
      <c r="AX29" s="375"/>
      <c r="AY29" s="375"/>
      <c r="AZ29" s="375"/>
      <c r="BA29" s="375"/>
      <c r="BB29" s="375"/>
      <c r="BC29" s="375"/>
      <c r="BD29" s="375"/>
      <c r="BE29" s="375"/>
      <c r="BF29" s="375"/>
      <c r="BG29" s="375"/>
      <c r="BH29" s="375"/>
      <c r="BI29" s="375"/>
      <c r="BJ29" s="375"/>
      <c r="BK29" s="375"/>
      <c r="BL29" s="375"/>
      <c r="BM29" s="375"/>
      <c r="BN29" s="375"/>
      <c r="BO29" s="375"/>
      <c r="BP29" s="375"/>
      <c r="BQ29" s="375"/>
      <c r="BR29" s="375"/>
      <c r="BS29" s="375"/>
      <c r="BT29" s="375"/>
      <c r="BU29" s="375"/>
      <c r="BV29" s="375"/>
      <c r="BW29" s="375"/>
      <c r="BX29" s="375"/>
      <c r="BY29" s="375"/>
      <c r="BZ29" s="375"/>
      <c r="CA29" s="375"/>
      <c r="CB29" s="375"/>
      <c r="CC29" s="375"/>
      <c r="CD29" s="375"/>
      <c r="CE29" s="375"/>
      <c r="CF29" s="375"/>
      <c r="CG29" s="375"/>
      <c r="CH29" s="375"/>
      <c r="CI29" s="375"/>
      <c r="CJ29" s="375"/>
      <c r="CK29" s="375"/>
      <c r="CL29" s="375"/>
      <c r="CM29" s="375"/>
      <c r="CN29" s="375"/>
      <c r="CO29" s="375"/>
      <c r="CP29" s="375"/>
      <c r="CQ29" s="375"/>
      <c r="CR29" s="375"/>
      <c r="CS29" s="375"/>
      <c r="CT29" s="375"/>
      <c r="CU29" s="375"/>
      <c r="CV29" s="375"/>
      <c r="CW29" s="375"/>
      <c r="CX29" s="375"/>
      <c r="CY29" s="375"/>
      <c r="CZ29" s="375"/>
      <c r="DA29" s="375"/>
      <c r="DB29" s="375"/>
      <c r="DC29" s="375"/>
      <c r="DD29" s="375"/>
      <c r="DE29" s="375"/>
      <c r="DF29" s="375"/>
      <c r="DG29" s="375"/>
      <c r="DH29" s="375"/>
      <c r="DI29" s="375"/>
      <c r="DJ29" s="375"/>
      <c r="DK29" s="375"/>
    </row>
    <row r="30" spans="1:115" s="37" customFormat="1" ht="12.75" customHeight="1" thickBot="1">
      <c r="A30" s="443"/>
      <c r="B30" s="46" t="s">
        <v>21</v>
      </c>
      <c r="C30" s="47"/>
      <c r="D30" s="48">
        <v>162.84</v>
      </c>
      <c r="E30" s="48">
        <v>-92.41</v>
      </c>
      <c r="F30" s="49">
        <v>205.9</v>
      </c>
      <c r="G30" s="262">
        <f>SUM(K30,W30,AE30,AI30,AQ30)</f>
        <v>88594</v>
      </c>
      <c r="H30" s="50"/>
      <c r="I30" s="50">
        <v>3.6</v>
      </c>
      <c r="J30" s="50"/>
      <c r="K30" s="51">
        <v>5403</v>
      </c>
      <c r="L30" s="50"/>
      <c r="M30" s="50"/>
      <c r="N30" s="50"/>
      <c r="O30" s="50"/>
      <c r="P30" s="50"/>
      <c r="Q30" s="50">
        <v>11.8</v>
      </c>
      <c r="R30" s="50"/>
      <c r="S30" s="50"/>
      <c r="T30" s="50"/>
      <c r="U30" s="50"/>
      <c r="V30" s="50"/>
      <c r="W30" s="51">
        <v>17632</v>
      </c>
      <c r="X30" s="50"/>
      <c r="Y30" s="50">
        <v>125.6</v>
      </c>
      <c r="Z30" s="50"/>
      <c r="AA30" s="50"/>
      <c r="AB30" s="50"/>
      <c r="AC30" s="50">
        <v>20</v>
      </c>
      <c r="AD30" s="50"/>
      <c r="AE30" s="51">
        <v>16183</v>
      </c>
      <c r="AF30" s="52"/>
      <c r="AG30" s="50">
        <v>10.199999999999999</v>
      </c>
      <c r="AH30" s="50"/>
      <c r="AI30" s="51">
        <v>46714</v>
      </c>
      <c r="AJ30" s="50"/>
      <c r="AK30" s="50"/>
      <c r="AL30" s="50"/>
      <c r="AM30" s="51"/>
      <c r="AN30" s="50"/>
      <c r="AO30" s="50">
        <v>34.700000000000003</v>
      </c>
      <c r="AP30" s="50"/>
      <c r="AQ30" s="312">
        <v>2662</v>
      </c>
      <c r="AR30" s="385"/>
      <c r="AS30" s="340"/>
      <c r="AT30" s="375"/>
      <c r="AU30" s="375"/>
      <c r="AV30" s="375"/>
      <c r="AW30" s="375"/>
      <c r="AX30" s="375"/>
      <c r="AY30" s="375"/>
      <c r="AZ30" s="375"/>
      <c r="BA30" s="375"/>
      <c r="BB30" s="375"/>
      <c r="BC30" s="375"/>
      <c r="BD30" s="375"/>
      <c r="BE30" s="375"/>
      <c r="BF30" s="375"/>
      <c r="BG30" s="375"/>
      <c r="BH30" s="375"/>
      <c r="BI30" s="375"/>
      <c r="BJ30" s="375"/>
      <c r="BK30" s="375"/>
      <c r="BL30" s="375"/>
      <c r="BM30" s="375"/>
      <c r="BN30" s="375"/>
      <c r="BO30" s="375"/>
      <c r="BP30" s="375"/>
      <c r="BQ30" s="375"/>
      <c r="BR30" s="375"/>
      <c r="BS30" s="375"/>
      <c r="BT30" s="375"/>
      <c r="BU30" s="375"/>
      <c r="BV30" s="375"/>
      <c r="BW30" s="375"/>
      <c r="BX30" s="375"/>
      <c r="BY30" s="375"/>
      <c r="BZ30" s="375"/>
      <c r="CA30" s="375"/>
      <c r="CB30" s="375"/>
      <c r="CC30" s="375"/>
      <c r="CD30" s="375"/>
      <c r="CE30" s="375"/>
      <c r="CF30" s="375"/>
      <c r="CG30" s="375"/>
      <c r="CH30" s="375"/>
      <c r="CI30" s="375"/>
      <c r="CJ30" s="375"/>
      <c r="CK30" s="375"/>
      <c r="CL30" s="375"/>
      <c r="CM30" s="375"/>
      <c r="CN30" s="375"/>
      <c r="CO30" s="375"/>
      <c r="CP30" s="375"/>
      <c r="CQ30" s="375"/>
      <c r="CR30" s="375"/>
      <c r="CS30" s="375"/>
      <c r="CT30" s="375"/>
      <c r="CU30" s="375"/>
      <c r="CV30" s="375"/>
      <c r="CW30" s="375"/>
      <c r="CX30" s="375"/>
      <c r="CY30" s="375"/>
      <c r="CZ30" s="375"/>
      <c r="DA30" s="375"/>
      <c r="DB30" s="375"/>
      <c r="DC30" s="375"/>
      <c r="DD30" s="375"/>
      <c r="DE30" s="375"/>
      <c r="DF30" s="375"/>
      <c r="DG30" s="375"/>
      <c r="DH30" s="375"/>
      <c r="DI30" s="375"/>
      <c r="DJ30" s="375"/>
      <c r="DK30" s="375"/>
    </row>
    <row r="31" spans="1:115" s="37" customFormat="1" ht="57" customHeight="1" thickTop="1">
      <c r="A31" s="444">
        <v>9</v>
      </c>
      <c r="B31" s="132" t="s">
        <v>7</v>
      </c>
      <c r="C31" s="133">
        <v>1</v>
      </c>
      <c r="D31" s="134"/>
      <c r="E31" s="134"/>
      <c r="F31" s="122"/>
      <c r="G31" s="122"/>
      <c r="H31" s="125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31"/>
      <c r="Y31" s="27"/>
      <c r="Z31" s="194"/>
      <c r="AA31" s="205"/>
      <c r="AB31" s="78"/>
      <c r="AC31" s="87"/>
      <c r="AD31" s="194"/>
      <c r="AE31" s="205"/>
      <c r="AF31" s="33"/>
      <c r="AG31" s="27"/>
      <c r="AH31" s="31" t="s">
        <v>545</v>
      </c>
      <c r="AI31" s="28">
        <v>5267</v>
      </c>
      <c r="AJ31" s="27"/>
      <c r="AK31" s="27"/>
      <c r="AL31" s="194"/>
      <c r="AM31" s="205"/>
      <c r="AN31" s="42"/>
      <c r="AO31" s="27"/>
      <c r="AP31" s="31" t="s">
        <v>546</v>
      </c>
      <c r="AQ31" s="313">
        <v>7175</v>
      </c>
      <c r="AR31" s="385"/>
      <c r="AS31" s="340"/>
      <c r="AT31" s="375"/>
      <c r="AU31" s="375"/>
      <c r="AV31" s="375"/>
      <c r="AW31" s="375"/>
      <c r="AX31" s="375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5"/>
      <c r="CL31" s="375"/>
      <c r="CM31" s="375"/>
      <c r="CN31" s="375"/>
      <c r="CO31" s="375"/>
      <c r="CP31" s="375"/>
      <c r="CQ31" s="375"/>
      <c r="CR31" s="375"/>
      <c r="CS31" s="375"/>
      <c r="CT31" s="375"/>
      <c r="CU31" s="375"/>
      <c r="CV31" s="375"/>
      <c r="CW31" s="375"/>
      <c r="CX31" s="375"/>
      <c r="CY31" s="375"/>
      <c r="CZ31" s="375"/>
      <c r="DA31" s="375"/>
      <c r="DB31" s="375"/>
      <c r="DC31" s="375"/>
      <c r="DD31" s="375"/>
      <c r="DE31" s="375"/>
      <c r="DF31" s="375"/>
      <c r="DG31" s="375"/>
      <c r="DH31" s="375"/>
      <c r="DI31" s="375"/>
      <c r="DJ31" s="375"/>
      <c r="DK31" s="375"/>
    </row>
    <row r="32" spans="1:115" s="37" customFormat="1" ht="13.5" thickBot="1">
      <c r="A32" s="443"/>
      <c r="B32" s="46" t="s">
        <v>21</v>
      </c>
      <c r="C32" s="47"/>
      <c r="D32" s="430">
        <v>78.34</v>
      </c>
      <c r="E32" s="430">
        <v>-131.59</v>
      </c>
      <c r="F32" s="49">
        <v>0</v>
      </c>
      <c r="G32" s="262">
        <f>SUM(AI32,AQ32)</f>
        <v>12442</v>
      </c>
      <c r="H32" s="131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2"/>
      <c r="AG32" s="50"/>
      <c r="AH32" s="50"/>
      <c r="AI32" s="51">
        <v>5267</v>
      </c>
      <c r="AJ32" s="50"/>
      <c r="AK32" s="50"/>
      <c r="AL32" s="50"/>
      <c r="AM32" s="50"/>
      <c r="AN32" s="50"/>
      <c r="AO32" s="50"/>
      <c r="AP32" s="50"/>
      <c r="AQ32" s="312">
        <v>7175</v>
      </c>
      <c r="AR32" s="385"/>
      <c r="AS32" s="340"/>
      <c r="AT32" s="375"/>
      <c r="AU32" s="375"/>
      <c r="AV32" s="375"/>
      <c r="AW32" s="375"/>
      <c r="AX32" s="375"/>
      <c r="AY32" s="375"/>
      <c r="AZ32" s="375"/>
      <c r="BA32" s="375"/>
      <c r="BB32" s="375"/>
      <c r="BC32" s="375"/>
      <c r="BD32" s="375"/>
      <c r="BE32" s="375"/>
      <c r="BF32" s="375"/>
      <c r="BG32" s="375"/>
      <c r="BH32" s="375"/>
      <c r="BI32" s="375"/>
      <c r="BJ32" s="375"/>
      <c r="BK32" s="375"/>
      <c r="BL32" s="375"/>
      <c r="BM32" s="375"/>
      <c r="BN32" s="375"/>
      <c r="BO32" s="375"/>
      <c r="BP32" s="375"/>
      <c r="BQ32" s="375"/>
      <c r="BR32" s="375"/>
      <c r="BS32" s="375"/>
      <c r="BT32" s="375"/>
      <c r="BU32" s="375"/>
      <c r="BV32" s="375"/>
      <c r="BW32" s="375"/>
      <c r="BX32" s="375"/>
      <c r="BY32" s="375"/>
      <c r="BZ32" s="375"/>
      <c r="CA32" s="375"/>
      <c r="CB32" s="375"/>
      <c r="CC32" s="375"/>
      <c r="CD32" s="375"/>
      <c r="CE32" s="375"/>
      <c r="CF32" s="375"/>
      <c r="CG32" s="375"/>
      <c r="CH32" s="375"/>
      <c r="CI32" s="375"/>
      <c r="CJ32" s="375"/>
      <c r="CK32" s="375"/>
      <c r="CL32" s="375"/>
      <c r="CM32" s="375"/>
      <c r="CN32" s="375"/>
      <c r="CO32" s="375"/>
      <c r="CP32" s="375"/>
      <c r="CQ32" s="375"/>
      <c r="CR32" s="375"/>
      <c r="CS32" s="375"/>
      <c r="CT32" s="375"/>
      <c r="CU32" s="375"/>
      <c r="CV32" s="375"/>
      <c r="CW32" s="375"/>
      <c r="CX32" s="375"/>
      <c r="CY32" s="375"/>
      <c r="CZ32" s="375"/>
      <c r="DA32" s="375"/>
      <c r="DB32" s="375"/>
      <c r="DC32" s="375"/>
      <c r="DD32" s="375"/>
      <c r="DE32" s="375"/>
      <c r="DF32" s="375"/>
      <c r="DG32" s="375"/>
      <c r="DH32" s="375"/>
      <c r="DI32" s="375"/>
      <c r="DJ32" s="375"/>
      <c r="DK32" s="375"/>
    </row>
    <row r="33" spans="1:115" s="37" customFormat="1" ht="39.75" customHeight="1" thickTop="1">
      <c r="A33" s="442">
        <v>10</v>
      </c>
      <c r="B33" s="445" t="s">
        <v>7</v>
      </c>
      <c r="C33" s="447">
        <v>2</v>
      </c>
      <c r="D33" s="451"/>
      <c r="E33" s="451"/>
      <c r="F33" s="431"/>
      <c r="G33" s="431"/>
      <c r="H33" s="30" t="s">
        <v>85</v>
      </c>
      <c r="I33" s="27">
        <v>0.9</v>
      </c>
      <c r="J33" s="27" t="s">
        <v>284</v>
      </c>
      <c r="K33" s="28">
        <v>74232</v>
      </c>
      <c r="L33" s="27"/>
      <c r="M33" s="27"/>
      <c r="N33" s="27"/>
      <c r="O33" s="27"/>
      <c r="P33" s="27"/>
      <c r="Q33" s="27"/>
      <c r="R33" s="27" t="s">
        <v>295</v>
      </c>
      <c r="S33" s="28">
        <v>1210</v>
      </c>
      <c r="T33" s="27"/>
      <c r="U33" s="27"/>
      <c r="V33" s="31"/>
      <c r="W33" s="28"/>
      <c r="X33" s="31"/>
      <c r="Y33" s="27"/>
      <c r="Z33" s="27"/>
      <c r="AA33" s="27"/>
      <c r="AB33" s="33" t="s">
        <v>81</v>
      </c>
      <c r="AC33" s="27">
        <v>7.5</v>
      </c>
      <c r="AD33" s="27"/>
      <c r="AE33" s="27"/>
      <c r="AF33" s="33"/>
      <c r="AG33" s="27"/>
      <c r="AH33" s="27" t="s">
        <v>293</v>
      </c>
      <c r="AI33" s="28">
        <v>1810</v>
      </c>
      <c r="AJ33" s="33"/>
      <c r="AK33" s="27"/>
      <c r="AL33" s="27" t="s">
        <v>291</v>
      </c>
      <c r="AM33" s="28">
        <v>16695</v>
      </c>
      <c r="AN33" s="27"/>
      <c r="AO33" s="27"/>
      <c r="AP33" s="31" t="s">
        <v>294</v>
      </c>
      <c r="AQ33" s="313">
        <v>5385</v>
      </c>
      <c r="AR33" s="385"/>
      <c r="AS33" s="340"/>
      <c r="AT33" s="375"/>
      <c r="AU33" s="375"/>
      <c r="AV33" s="375"/>
      <c r="AW33" s="375"/>
      <c r="AX33" s="375"/>
      <c r="AY33" s="375"/>
      <c r="AZ33" s="375"/>
      <c r="BA33" s="375"/>
      <c r="BB33" s="375"/>
      <c r="BC33" s="375"/>
      <c r="BD33" s="375"/>
      <c r="BE33" s="375"/>
      <c r="BF33" s="375"/>
      <c r="BG33" s="375"/>
      <c r="BH33" s="375"/>
      <c r="BI33" s="375"/>
      <c r="BJ33" s="375"/>
      <c r="BK33" s="375"/>
      <c r="BL33" s="375"/>
      <c r="BM33" s="375"/>
      <c r="BN33" s="375"/>
      <c r="BO33" s="375"/>
      <c r="BP33" s="375"/>
      <c r="BQ33" s="375"/>
      <c r="BR33" s="375"/>
      <c r="BS33" s="375"/>
      <c r="BT33" s="375"/>
      <c r="BU33" s="375"/>
      <c r="BV33" s="375"/>
      <c r="BW33" s="375"/>
      <c r="BX33" s="375"/>
      <c r="BY33" s="375"/>
      <c r="BZ33" s="375"/>
      <c r="CA33" s="375"/>
      <c r="CB33" s="375"/>
      <c r="CC33" s="375"/>
      <c r="CD33" s="375"/>
      <c r="CE33" s="375"/>
      <c r="CF33" s="375"/>
      <c r="CG33" s="375"/>
      <c r="CH33" s="375"/>
      <c r="CI33" s="375"/>
      <c r="CJ33" s="375"/>
      <c r="CK33" s="375"/>
      <c r="CL33" s="375"/>
      <c r="CM33" s="375"/>
      <c r="CN33" s="375"/>
      <c r="CO33" s="375"/>
      <c r="CP33" s="375"/>
      <c r="CQ33" s="375"/>
      <c r="CR33" s="375"/>
      <c r="CS33" s="375"/>
      <c r="CT33" s="375"/>
      <c r="CU33" s="375"/>
      <c r="CV33" s="375"/>
      <c r="CW33" s="375"/>
      <c r="CX33" s="375"/>
      <c r="CY33" s="375"/>
      <c r="CZ33" s="375"/>
      <c r="DA33" s="375"/>
      <c r="DB33" s="375"/>
      <c r="DC33" s="375"/>
      <c r="DD33" s="375"/>
      <c r="DE33" s="375"/>
      <c r="DF33" s="375"/>
      <c r="DG33" s="375"/>
      <c r="DH33" s="375"/>
      <c r="DI33" s="375"/>
      <c r="DJ33" s="375"/>
      <c r="DK33" s="375"/>
    </row>
    <row r="34" spans="1:115" s="37" customFormat="1" ht="19.5" customHeight="1">
      <c r="A34" s="442"/>
      <c r="B34" s="470"/>
      <c r="C34" s="459"/>
      <c r="D34" s="433"/>
      <c r="E34" s="433"/>
      <c r="F34" s="433"/>
      <c r="G34" s="433"/>
      <c r="H34" s="137" t="s">
        <v>258</v>
      </c>
      <c r="I34" s="154">
        <v>75</v>
      </c>
      <c r="J34" s="195"/>
      <c r="K34" s="206"/>
      <c r="L34" s="154"/>
      <c r="M34" s="154"/>
      <c r="N34" s="206"/>
      <c r="O34" s="206"/>
      <c r="P34" s="154"/>
      <c r="Q34" s="154"/>
      <c r="R34" s="195"/>
      <c r="S34" s="206"/>
      <c r="T34" s="154"/>
      <c r="U34" s="154"/>
      <c r="V34" s="195"/>
      <c r="W34" s="206"/>
      <c r="X34" s="62"/>
      <c r="Y34" s="154"/>
      <c r="Z34" s="195"/>
      <c r="AA34" s="206"/>
      <c r="AB34" s="109"/>
      <c r="AC34" s="154"/>
      <c r="AD34" s="195"/>
      <c r="AE34" s="206"/>
      <c r="AF34" s="109"/>
      <c r="AG34" s="154"/>
      <c r="AH34" s="62" t="s">
        <v>547</v>
      </c>
      <c r="AI34" s="118">
        <v>1319</v>
      </c>
      <c r="AJ34" s="109"/>
      <c r="AK34" s="154"/>
      <c r="AL34" s="195"/>
      <c r="AM34" s="206"/>
      <c r="AN34" s="154"/>
      <c r="AO34" s="154"/>
      <c r="AP34" s="195"/>
      <c r="AQ34" s="156"/>
      <c r="AR34" s="385"/>
      <c r="AS34" s="340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  <c r="BI34" s="375"/>
      <c r="BJ34" s="375"/>
      <c r="BK34" s="375"/>
      <c r="BL34" s="375"/>
      <c r="BM34" s="375"/>
      <c r="BN34" s="375"/>
      <c r="BO34" s="375"/>
      <c r="BP34" s="375"/>
      <c r="BQ34" s="375"/>
      <c r="BR34" s="375"/>
      <c r="BS34" s="375"/>
      <c r="BT34" s="375"/>
      <c r="BU34" s="375"/>
      <c r="BV34" s="375"/>
      <c r="BW34" s="375"/>
      <c r="BX34" s="375"/>
      <c r="BY34" s="375"/>
      <c r="BZ34" s="375"/>
      <c r="CA34" s="375"/>
      <c r="CB34" s="375"/>
      <c r="CC34" s="375"/>
      <c r="CD34" s="375"/>
      <c r="CE34" s="375"/>
      <c r="CF34" s="375"/>
      <c r="CG34" s="375"/>
      <c r="CH34" s="375"/>
      <c r="CI34" s="375"/>
      <c r="CJ34" s="375"/>
      <c r="CK34" s="375"/>
      <c r="CL34" s="375"/>
      <c r="CM34" s="375"/>
      <c r="CN34" s="375"/>
      <c r="CO34" s="375"/>
      <c r="CP34" s="375"/>
      <c r="CQ34" s="375"/>
      <c r="CR34" s="375"/>
      <c r="CS34" s="375"/>
      <c r="CT34" s="375"/>
      <c r="CU34" s="375"/>
      <c r="CV34" s="375"/>
      <c r="CW34" s="375"/>
      <c r="CX34" s="375"/>
      <c r="CY34" s="375"/>
      <c r="CZ34" s="375"/>
      <c r="DA34" s="375"/>
      <c r="DB34" s="375"/>
      <c r="DC34" s="375"/>
      <c r="DD34" s="375"/>
      <c r="DE34" s="375"/>
      <c r="DF34" s="375"/>
      <c r="DG34" s="375"/>
      <c r="DH34" s="375"/>
      <c r="DI34" s="375"/>
      <c r="DJ34" s="375"/>
      <c r="DK34" s="375"/>
    </row>
    <row r="35" spans="1:115" s="37" customFormat="1" ht="14.25" customHeight="1" thickBot="1">
      <c r="A35" s="443"/>
      <c r="B35" s="79" t="s">
        <v>21</v>
      </c>
      <c r="C35" s="80"/>
      <c r="D35" s="144">
        <v>79.680000000000007</v>
      </c>
      <c r="E35" s="110">
        <v>12.21</v>
      </c>
      <c r="F35" s="49">
        <v>83.4</v>
      </c>
      <c r="G35" s="262">
        <f>SUM(K35,S35,AI35,AM35,AQ35)</f>
        <v>100651</v>
      </c>
      <c r="H35" s="50"/>
      <c r="I35" s="50">
        <f>SUM(I33:I34)</f>
        <v>75.900000000000006</v>
      </c>
      <c r="J35" s="50"/>
      <c r="K35" s="51">
        <v>74232</v>
      </c>
      <c r="L35" s="50"/>
      <c r="M35" s="50"/>
      <c r="N35" s="50"/>
      <c r="O35" s="50"/>
      <c r="P35" s="50"/>
      <c r="Q35" s="50"/>
      <c r="R35" s="50"/>
      <c r="S35" s="51">
        <v>1210</v>
      </c>
      <c r="T35" s="50"/>
      <c r="U35" s="50"/>
      <c r="V35" s="50"/>
      <c r="W35" s="51"/>
      <c r="X35" s="50"/>
      <c r="Y35" s="50"/>
      <c r="Z35" s="50"/>
      <c r="AA35" s="50"/>
      <c r="AB35" s="50"/>
      <c r="AC35" s="50">
        <v>7.5</v>
      </c>
      <c r="AD35" s="50"/>
      <c r="AE35" s="50"/>
      <c r="AF35" s="155"/>
      <c r="AG35" s="50"/>
      <c r="AH35" s="50"/>
      <c r="AI35" s="51">
        <v>3129</v>
      </c>
      <c r="AJ35" s="50"/>
      <c r="AK35" s="50"/>
      <c r="AL35" s="50"/>
      <c r="AM35" s="51">
        <v>16695</v>
      </c>
      <c r="AN35" s="50"/>
      <c r="AO35" s="50"/>
      <c r="AP35" s="50"/>
      <c r="AQ35" s="312">
        <v>5385</v>
      </c>
      <c r="AR35" s="385"/>
      <c r="AS35" s="340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  <c r="BI35" s="375"/>
      <c r="BJ35" s="375"/>
      <c r="BK35" s="375"/>
      <c r="BL35" s="375"/>
      <c r="BM35" s="375"/>
      <c r="BN35" s="375"/>
      <c r="BO35" s="375"/>
      <c r="BP35" s="375"/>
      <c r="BQ35" s="375"/>
      <c r="BR35" s="375"/>
      <c r="BS35" s="375"/>
      <c r="BT35" s="375"/>
      <c r="BU35" s="375"/>
      <c r="BV35" s="375"/>
      <c r="BW35" s="375"/>
      <c r="BX35" s="375"/>
      <c r="BY35" s="375"/>
      <c r="BZ35" s="375"/>
      <c r="CA35" s="375"/>
      <c r="CB35" s="375"/>
      <c r="CC35" s="375"/>
      <c r="CD35" s="375"/>
      <c r="CE35" s="375"/>
      <c r="CF35" s="375"/>
      <c r="CG35" s="375"/>
      <c r="CH35" s="375"/>
      <c r="CI35" s="375"/>
      <c r="CJ35" s="375"/>
      <c r="CK35" s="375"/>
      <c r="CL35" s="375"/>
      <c r="CM35" s="375"/>
      <c r="CN35" s="375"/>
      <c r="CO35" s="375"/>
      <c r="CP35" s="375"/>
      <c r="CQ35" s="375"/>
      <c r="CR35" s="375"/>
      <c r="CS35" s="375"/>
      <c r="CT35" s="375"/>
      <c r="CU35" s="375"/>
      <c r="CV35" s="375"/>
      <c r="CW35" s="375"/>
      <c r="CX35" s="375"/>
      <c r="CY35" s="375"/>
      <c r="CZ35" s="375"/>
      <c r="DA35" s="375"/>
      <c r="DB35" s="375"/>
      <c r="DC35" s="375"/>
      <c r="DD35" s="375"/>
      <c r="DE35" s="375"/>
      <c r="DF35" s="375"/>
      <c r="DG35" s="375"/>
      <c r="DH35" s="375"/>
      <c r="DI35" s="375"/>
      <c r="DJ35" s="375"/>
      <c r="DK35" s="375"/>
    </row>
    <row r="36" spans="1:115" s="1" customFormat="1" ht="36.75" customHeight="1" thickTop="1">
      <c r="A36" s="503">
        <v>11</v>
      </c>
      <c r="B36" s="293" t="s">
        <v>22</v>
      </c>
      <c r="C36" s="293">
        <v>3</v>
      </c>
      <c r="D36" s="222"/>
      <c r="E36" s="222"/>
      <c r="F36" s="11"/>
      <c r="G36" s="122"/>
      <c r="H36" s="12"/>
      <c r="I36" s="12"/>
      <c r="J36" s="27"/>
      <c r="K36" s="27"/>
      <c r="L36" s="12"/>
      <c r="M36" s="12"/>
      <c r="N36" s="27"/>
      <c r="O36" s="27"/>
      <c r="P36" s="12"/>
      <c r="Q36" s="12"/>
      <c r="R36" s="27"/>
      <c r="S36" s="27"/>
      <c r="T36" s="12"/>
      <c r="U36" s="12"/>
      <c r="V36" s="31" t="s">
        <v>548</v>
      </c>
      <c r="W36" s="28">
        <v>1105</v>
      </c>
      <c r="X36" s="12"/>
      <c r="Y36" s="12"/>
      <c r="Z36" s="27"/>
      <c r="AA36" s="27"/>
      <c r="AB36" s="12"/>
      <c r="AC36" s="12"/>
      <c r="AD36" s="27"/>
      <c r="AE36" s="27"/>
      <c r="AF36" s="16"/>
      <c r="AG36" s="12"/>
      <c r="AH36" s="194"/>
      <c r="AI36" s="205"/>
      <c r="AJ36" s="8"/>
      <c r="AK36" s="8"/>
      <c r="AL36" s="194"/>
      <c r="AM36" s="205"/>
      <c r="AN36" s="12"/>
      <c r="AO36" s="12"/>
      <c r="AP36" s="194"/>
      <c r="AQ36" s="308"/>
      <c r="AR36" s="384"/>
      <c r="AS36" s="381"/>
      <c r="AT36" s="374"/>
      <c r="AU36" s="374"/>
      <c r="AV36" s="374"/>
      <c r="AW36" s="374"/>
      <c r="AX36" s="374"/>
      <c r="AY36" s="374"/>
      <c r="AZ36" s="374"/>
      <c r="BA36" s="374"/>
      <c r="BB36" s="374"/>
      <c r="BC36" s="374"/>
      <c r="BD36" s="374"/>
      <c r="BE36" s="374"/>
      <c r="BF36" s="374"/>
      <c r="BG36" s="374"/>
      <c r="BH36" s="374"/>
      <c r="BI36" s="374"/>
      <c r="BJ36" s="374"/>
      <c r="BK36" s="374"/>
      <c r="BL36" s="374"/>
      <c r="BM36" s="374"/>
      <c r="BN36" s="374"/>
      <c r="BO36" s="374"/>
      <c r="BP36" s="374"/>
      <c r="BQ36" s="374"/>
      <c r="BR36" s="374"/>
      <c r="BS36" s="374"/>
      <c r="BT36" s="374"/>
      <c r="BU36" s="374"/>
      <c r="BV36" s="374"/>
      <c r="BW36" s="374"/>
      <c r="BX36" s="374"/>
      <c r="BY36" s="374"/>
      <c r="BZ36" s="374"/>
      <c r="CA36" s="374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</row>
    <row r="37" spans="1:115" s="37" customFormat="1" ht="14.25" customHeight="1" thickBot="1">
      <c r="A37" s="504"/>
      <c r="B37" s="46" t="s">
        <v>21</v>
      </c>
      <c r="C37" s="47"/>
      <c r="D37" s="48">
        <v>74.39</v>
      </c>
      <c r="E37" s="48">
        <v>39.14</v>
      </c>
      <c r="F37" s="49">
        <v>0</v>
      </c>
      <c r="G37" s="262">
        <v>1105</v>
      </c>
      <c r="H37" s="263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1">
        <v>1105</v>
      </c>
      <c r="X37" s="50"/>
      <c r="Y37" s="50"/>
      <c r="Z37" s="50"/>
      <c r="AA37" s="50"/>
      <c r="AB37" s="255"/>
      <c r="AC37" s="255"/>
      <c r="AD37" s="50"/>
      <c r="AE37" s="50"/>
      <c r="AF37" s="52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310"/>
      <c r="AR37" s="385"/>
      <c r="AS37" s="340"/>
      <c r="AT37" s="375"/>
      <c r="AU37" s="375"/>
      <c r="AV37" s="375"/>
      <c r="AW37" s="375"/>
      <c r="AX37" s="375"/>
      <c r="AY37" s="375"/>
      <c r="AZ37" s="375"/>
      <c r="BA37" s="375"/>
      <c r="BB37" s="375"/>
      <c r="BC37" s="375"/>
      <c r="BD37" s="375"/>
      <c r="BE37" s="375"/>
      <c r="BF37" s="375"/>
      <c r="BG37" s="375"/>
      <c r="BH37" s="375"/>
      <c r="BI37" s="375"/>
      <c r="BJ37" s="375"/>
      <c r="BK37" s="375"/>
      <c r="BL37" s="375"/>
      <c r="BM37" s="375"/>
      <c r="BN37" s="375"/>
      <c r="BO37" s="375"/>
      <c r="BP37" s="375"/>
      <c r="BQ37" s="375"/>
      <c r="BR37" s="375"/>
      <c r="BS37" s="375"/>
      <c r="BT37" s="375"/>
      <c r="BU37" s="375"/>
      <c r="BV37" s="375"/>
      <c r="BW37" s="375"/>
      <c r="BX37" s="375"/>
      <c r="BY37" s="375"/>
      <c r="BZ37" s="375"/>
      <c r="CA37" s="375"/>
      <c r="CB37" s="375"/>
      <c r="CC37" s="375"/>
      <c r="CD37" s="375"/>
      <c r="CE37" s="375"/>
      <c r="CF37" s="375"/>
      <c r="CG37" s="375"/>
      <c r="CH37" s="375"/>
      <c r="CI37" s="375"/>
      <c r="CJ37" s="375"/>
      <c r="CK37" s="375"/>
      <c r="CL37" s="375"/>
      <c r="CM37" s="375"/>
      <c r="CN37" s="375"/>
      <c r="CO37" s="375"/>
      <c r="CP37" s="375"/>
      <c r="CQ37" s="375"/>
      <c r="CR37" s="375"/>
      <c r="CS37" s="375"/>
      <c r="CT37" s="375"/>
      <c r="CU37" s="375"/>
      <c r="CV37" s="375"/>
      <c r="CW37" s="375"/>
      <c r="CX37" s="375"/>
      <c r="CY37" s="375"/>
      <c r="CZ37" s="375"/>
      <c r="DA37" s="375"/>
      <c r="DB37" s="375"/>
      <c r="DC37" s="375"/>
      <c r="DD37" s="375"/>
      <c r="DE37" s="375"/>
      <c r="DF37" s="375"/>
      <c r="DG37" s="375"/>
      <c r="DH37" s="375"/>
      <c r="DI37" s="375"/>
      <c r="DJ37" s="375"/>
      <c r="DK37" s="375"/>
    </row>
    <row r="38" spans="1:115" s="37" customFormat="1" ht="45" customHeight="1" thickTop="1">
      <c r="A38" s="444">
        <v>12</v>
      </c>
      <c r="B38" s="132" t="s">
        <v>7</v>
      </c>
      <c r="C38" s="133">
        <v>4</v>
      </c>
      <c r="D38" s="146"/>
      <c r="E38" s="146"/>
      <c r="F38" s="136" t="s">
        <v>202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125"/>
      <c r="Y38" s="27"/>
      <c r="Z38" s="27"/>
      <c r="AA38" s="27"/>
      <c r="AB38" s="128"/>
      <c r="AC38" s="128"/>
      <c r="AD38" s="35" t="s">
        <v>549</v>
      </c>
      <c r="AE38" s="41">
        <v>23253</v>
      </c>
      <c r="AF38" s="33"/>
      <c r="AG38" s="27"/>
      <c r="AH38" s="27"/>
      <c r="AI38" s="27"/>
      <c r="AJ38" s="27"/>
      <c r="AK38" s="137"/>
      <c r="AL38" s="194"/>
      <c r="AM38" s="205"/>
      <c r="AN38" s="33"/>
      <c r="AO38" s="27"/>
      <c r="AP38" s="31" t="s">
        <v>296</v>
      </c>
      <c r="AQ38" s="314" t="s">
        <v>297</v>
      </c>
      <c r="AR38" s="385"/>
      <c r="AS38" s="340"/>
      <c r="AT38" s="375"/>
      <c r="AU38" s="375"/>
      <c r="AV38" s="375"/>
      <c r="AW38" s="375"/>
      <c r="AX38" s="375"/>
      <c r="AY38" s="375"/>
      <c r="AZ38" s="375"/>
      <c r="BA38" s="375"/>
      <c r="BB38" s="375"/>
      <c r="BC38" s="375"/>
      <c r="BD38" s="375"/>
      <c r="BE38" s="375"/>
      <c r="BF38" s="375"/>
      <c r="BG38" s="375"/>
      <c r="BH38" s="375"/>
      <c r="BI38" s="375"/>
      <c r="BJ38" s="375"/>
      <c r="BK38" s="375"/>
      <c r="BL38" s="375"/>
      <c r="BM38" s="375"/>
      <c r="BN38" s="375"/>
      <c r="BO38" s="375"/>
      <c r="BP38" s="375"/>
      <c r="BQ38" s="375"/>
      <c r="BR38" s="375"/>
      <c r="BS38" s="375"/>
      <c r="BT38" s="375"/>
      <c r="BU38" s="375"/>
      <c r="BV38" s="375"/>
      <c r="BW38" s="375"/>
      <c r="BX38" s="375"/>
      <c r="BY38" s="375"/>
      <c r="BZ38" s="375"/>
      <c r="CA38" s="375"/>
      <c r="CB38" s="375"/>
      <c r="CC38" s="375"/>
      <c r="CD38" s="375"/>
      <c r="CE38" s="375"/>
      <c r="CF38" s="375"/>
      <c r="CG38" s="375"/>
      <c r="CH38" s="375"/>
      <c r="CI38" s="375"/>
      <c r="CJ38" s="375"/>
      <c r="CK38" s="375"/>
      <c r="CL38" s="375"/>
      <c r="CM38" s="375"/>
      <c r="CN38" s="375"/>
      <c r="CO38" s="375"/>
      <c r="CP38" s="375"/>
      <c r="CQ38" s="375"/>
      <c r="CR38" s="375"/>
      <c r="CS38" s="375"/>
      <c r="CT38" s="375"/>
      <c r="CU38" s="375"/>
      <c r="CV38" s="375"/>
      <c r="CW38" s="375"/>
      <c r="CX38" s="375"/>
      <c r="CY38" s="375"/>
      <c r="CZ38" s="375"/>
      <c r="DA38" s="375"/>
      <c r="DB38" s="375"/>
      <c r="DC38" s="375"/>
      <c r="DD38" s="375"/>
      <c r="DE38" s="375"/>
      <c r="DF38" s="375"/>
      <c r="DG38" s="375"/>
      <c r="DH38" s="375"/>
      <c r="DI38" s="375"/>
      <c r="DJ38" s="375"/>
      <c r="DK38" s="375"/>
    </row>
    <row r="39" spans="1:115" s="37" customFormat="1" ht="12" customHeight="1" thickBot="1">
      <c r="A39" s="443"/>
      <c r="B39" s="46" t="s">
        <v>21</v>
      </c>
      <c r="C39" s="47"/>
      <c r="D39" s="48">
        <v>79.39</v>
      </c>
      <c r="E39" s="48">
        <v>56.87</v>
      </c>
      <c r="F39" s="49"/>
      <c r="G39" s="262">
        <f>SUM(AE39,AQ39)</f>
        <v>26649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158"/>
      <c r="AD39" s="50"/>
      <c r="AE39" s="51">
        <v>23253</v>
      </c>
      <c r="AF39" s="52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312">
        <v>3396</v>
      </c>
      <c r="AR39" s="385"/>
      <c r="AS39" s="340"/>
      <c r="AT39" s="375"/>
      <c r="AU39" s="375"/>
      <c r="AV39" s="375"/>
      <c r="AW39" s="375"/>
      <c r="AX39" s="375"/>
      <c r="AY39" s="375"/>
      <c r="AZ39" s="375"/>
      <c r="BA39" s="375"/>
      <c r="BB39" s="375"/>
      <c r="BC39" s="375"/>
      <c r="BD39" s="375"/>
      <c r="BE39" s="375"/>
      <c r="BF39" s="375"/>
      <c r="BG39" s="375"/>
      <c r="BH39" s="375"/>
      <c r="BI39" s="375"/>
      <c r="BJ39" s="375"/>
      <c r="BK39" s="375"/>
      <c r="BL39" s="375"/>
      <c r="BM39" s="375"/>
      <c r="BN39" s="375"/>
      <c r="BO39" s="375"/>
      <c r="BP39" s="375"/>
      <c r="BQ39" s="375"/>
      <c r="BR39" s="375"/>
      <c r="BS39" s="375"/>
      <c r="BT39" s="375"/>
      <c r="BU39" s="375"/>
      <c r="BV39" s="375"/>
      <c r="BW39" s="375"/>
      <c r="BX39" s="375"/>
      <c r="BY39" s="375"/>
      <c r="BZ39" s="375"/>
      <c r="CA39" s="375"/>
      <c r="CB39" s="375"/>
      <c r="CC39" s="375"/>
      <c r="CD39" s="375"/>
      <c r="CE39" s="375"/>
      <c r="CF39" s="375"/>
      <c r="CG39" s="375"/>
      <c r="CH39" s="375"/>
      <c r="CI39" s="375"/>
      <c r="CJ39" s="375"/>
      <c r="CK39" s="375"/>
      <c r="CL39" s="375"/>
      <c r="CM39" s="375"/>
      <c r="CN39" s="375"/>
      <c r="CO39" s="375"/>
      <c r="CP39" s="375"/>
      <c r="CQ39" s="375"/>
      <c r="CR39" s="375"/>
      <c r="CS39" s="375"/>
      <c r="CT39" s="375"/>
      <c r="CU39" s="375"/>
      <c r="CV39" s="375"/>
      <c r="CW39" s="375"/>
      <c r="CX39" s="375"/>
      <c r="CY39" s="375"/>
      <c r="CZ39" s="375"/>
      <c r="DA39" s="375"/>
      <c r="DB39" s="375"/>
      <c r="DC39" s="375"/>
      <c r="DD39" s="375"/>
      <c r="DE39" s="375"/>
      <c r="DF39" s="375"/>
      <c r="DG39" s="375"/>
      <c r="DH39" s="375"/>
      <c r="DI39" s="375"/>
      <c r="DJ39" s="375"/>
      <c r="DK39" s="375"/>
    </row>
    <row r="40" spans="1:115" s="37" customFormat="1" ht="75.75" customHeight="1" thickTop="1">
      <c r="A40" s="444">
        <v>13</v>
      </c>
      <c r="B40" s="447" t="s">
        <v>7</v>
      </c>
      <c r="C40" s="447" t="s">
        <v>8</v>
      </c>
      <c r="D40" s="451"/>
      <c r="E40" s="451"/>
      <c r="F40" s="431"/>
      <c r="G40" s="431"/>
      <c r="H40" s="30" t="s">
        <v>135</v>
      </c>
      <c r="I40" s="27">
        <v>4.4000000000000004</v>
      </c>
      <c r="J40" s="27"/>
      <c r="K40" s="27"/>
      <c r="L40" s="27"/>
      <c r="M40" s="27"/>
      <c r="N40" s="27"/>
      <c r="O40" s="27"/>
      <c r="P40" s="31" t="s">
        <v>136</v>
      </c>
      <c r="Q40" s="27">
        <v>19</v>
      </c>
      <c r="R40" s="27"/>
      <c r="S40" s="27"/>
      <c r="T40" s="27"/>
      <c r="U40" s="27"/>
      <c r="V40" s="216" t="s">
        <v>299</v>
      </c>
      <c r="W40" s="216">
        <v>795</v>
      </c>
      <c r="X40" s="39" t="s">
        <v>131</v>
      </c>
      <c r="Y40" s="27">
        <v>2</v>
      </c>
      <c r="Z40" s="216"/>
      <c r="AA40" s="216"/>
      <c r="AB40" s="78" t="s">
        <v>83</v>
      </c>
      <c r="AC40" s="27">
        <v>20</v>
      </c>
      <c r="AD40" s="31" t="s">
        <v>552</v>
      </c>
      <c r="AE40" s="28">
        <v>69264</v>
      </c>
      <c r="AF40" s="33" t="s">
        <v>203</v>
      </c>
      <c r="AG40" s="27">
        <v>11.8</v>
      </c>
      <c r="AH40" s="30" t="s">
        <v>550</v>
      </c>
      <c r="AI40" s="41">
        <v>8825</v>
      </c>
      <c r="AJ40" s="44" t="s">
        <v>94</v>
      </c>
      <c r="AK40" s="27">
        <v>3.8</v>
      </c>
      <c r="AL40" s="27"/>
      <c r="AM40" s="27"/>
      <c r="AN40" s="33"/>
      <c r="AO40" s="27"/>
      <c r="AP40" s="30" t="s">
        <v>551</v>
      </c>
      <c r="AQ40" s="316">
        <v>18314</v>
      </c>
      <c r="AR40" s="385"/>
      <c r="AS40" s="340"/>
      <c r="AT40" s="375"/>
      <c r="AU40" s="375"/>
      <c r="AV40" s="375"/>
      <c r="AW40" s="375"/>
      <c r="AX40" s="375"/>
      <c r="AY40" s="375"/>
      <c r="AZ40" s="375"/>
      <c r="BA40" s="375"/>
      <c r="BB40" s="375"/>
      <c r="BC40" s="375"/>
      <c r="BD40" s="375"/>
      <c r="BE40" s="375"/>
      <c r="BF40" s="375"/>
      <c r="BG40" s="375"/>
      <c r="BH40" s="375"/>
      <c r="BI40" s="375"/>
      <c r="BJ40" s="375"/>
      <c r="BK40" s="375"/>
      <c r="BL40" s="375"/>
      <c r="BM40" s="375"/>
      <c r="BN40" s="375"/>
      <c r="BO40" s="375"/>
      <c r="BP40" s="375"/>
      <c r="BQ40" s="375"/>
      <c r="BR40" s="375"/>
      <c r="BS40" s="375"/>
      <c r="BT40" s="375"/>
      <c r="BU40" s="375"/>
      <c r="BV40" s="375"/>
      <c r="BW40" s="375"/>
      <c r="BX40" s="375"/>
      <c r="BY40" s="375"/>
      <c r="BZ40" s="375"/>
      <c r="CA40" s="375"/>
      <c r="CB40" s="375"/>
      <c r="CC40" s="375"/>
      <c r="CD40" s="375"/>
      <c r="CE40" s="375"/>
      <c r="CF40" s="375"/>
      <c r="CG40" s="375"/>
      <c r="CH40" s="375"/>
      <c r="CI40" s="375"/>
      <c r="CJ40" s="375"/>
      <c r="CK40" s="375"/>
      <c r="CL40" s="375"/>
      <c r="CM40" s="375"/>
      <c r="CN40" s="375"/>
      <c r="CO40" s="375"/>
      <c r="CP40" s="375"/>
      <c r="CQ40" s="375"/>
      <c r="CR40" s="375"/>
      <c r="CS40" s="375"/>
      <c r="CT40" s="375"/>
      <c r="CU40" s="375"/>
      <c r="CV40" s="375"/>
      <c r="CW40" s="375"/>
      <c r="CX40" s="375"/>
      <c r="CY40" s="375"/>
      <c r="CZ40" s="375"/>
      <c r="DA40" s="375"/>
      <c r="DB40" s="375"/>
      <c r="DC40" s="375"/>
      <c r="DD40" s="375"/>
      <c r="DE40" s="375"/>
      <c r="DF40" s="375"/>
      <c r="DG40" s="375"/>
      <c r="DH40" s="375"/>
      <c r="DI40" s="375"/>
      <c r="DJ40" s="375"/>
      <c r="DK40" s="375"/>
    </row>
    <row r="41" spans="1:115" s="37" customFormat="1" ht="39.75" customHeight="1">
      <c r="A41" s="442"/>
      <c r="B41" s="448"/>
      <c r="C41" s="448"/>
      <c r="D41" s="452"/>
      <c r="E41" s="452"/>
      <c r="F41" s="438"/>
      <c r="G41" s="437"/>
      <c r="H41" s="199"/>
      <c r="I41" s="284"/>
      <c r="J41" s="284"/>
      <c r="K41" s="284"/>
      <c r="L41" s="284"/>
      <c r="M41" s="284"/>
      <c r="N41" s="284"/>
      <c r="O41" s="284"/>
      <c r="P41" s="283"/>
      <c r="Q41" s="284"/>
      <c r="R41" s="284"/>
      <c r="S41" s="284"/>
      <c r="T41" s="284"/>
      <c r="U41" s="284"/>
      <c r="V41" s="284" t="s">
        <v>553</v>
      </c>
      <c r="W41" s="284">
        <v>253</v>
      </c>
      <c r="X41" s="62"/>
      <c r="Y41" s="284"/>
      <c r="Z41" s="284"/>
      <c r="AA41" s="284"/>
      <c r="AB41" s="284"/>
      <c r="AC41" s="284"/>
      <c r="AD41" s="284"/>
      <c r="AE41" s="284"/>
      <c r="AF41" s="42" t="s">
        <v>204</v>
      </c>
      <c r="AG41" s="284">
        <v>7.1</v>
      </c>
      <c r="AH41" s="62"/>
      <c r="AI41" s="118"/>
      <c r="AJ41" s="284"/>
      <c r="AK41" s="284"/>
      <c r="AL41" s="284"/>
      <c r="AM41" s="284"/>
      <c r="AN41" s="42"/>
      <c r="AO41" s="284"/>
      <c r="AP41" s="62" t="s">
        <v>298</v>
      </c>
      <c r="AQ41" s="318">
        <v>9369</v>
      </c>
      <c r="AR41" s="385"/>
      <c r="AS41" s="340"/>
      <c r="AT41" s="375"/>
      <c r="AU41" s="375"/>
      <c r="AV41" s="375"/>
      <c r="AW41" s="375"/>
      <c r="AX41" s="375"/>
      <c r="AY41" s="375"/>
      <c r="AZ41" s="375"/>
      <c r="BA41" s="375"/>
      <c r="BB41" s="375"/>
      <c r="BC41" s="375"/>
      <c r="BD41" s="375"/>
      <c r="BE41" s="375"/>
      <c r="BF41" s="375"/>
      <c r="BG41" s="375"/>
      <c r="BH41" s="375"/>
      <c r="BI41" s="375"/>
      <c r="BJ41" s="375"/>
      <c r="BK41" s="375"/>
      <c r="BL41" s="375"/>
      <c r="BM41" s="375"/>
      <c r="BN41" s="375"/>
      <c r="BO41" s="375"/>
      <c r="BP41" s="375"/>
      <c r="BQ41" s="375"/>
      <c r="BR41" s="375"/>
      <c r="BS41" s="375"/>
      <c r="BT41" s="375"/>
      <c r="BU41" s="375"/>
      <c r="BV41" s="375"/>
      <c r="BW41" s="375"/>
      <c r="BX41" s="375"/>
      <c r="BY41" s="375"/>
      <c r="BZ41" s="375"/>
      <c r="CA41" s="375"/>
      <c r="CB41" s="375"/>
      <c r="CC41" s="375"/>
      <c r="CD41" s="375"/>
      <c r="CE41" s="375"/>
      <c r="CF41" s="375"/>
      <c r="CG41" s="375"/>
      <c r="CH41" s="375"/>
      <c r="CI41" s="375"/>
      <c r="CJ41" s="375"/>
      <c r="CK41" s="375"/>
      <c r="CL41" s="375"/>
      <c r="CM41" s="375"/>
      <c r="CN41" s="375"/>
      <c r="CO41" s="375"/>
      <c r="CP41" s="375"/>
      <c r="CQ41" s="375"/>
      <c r="CR41" s="375"/>
      <c r="CS41" s="375"/>
      <c r="CT41" s="375"/>
      <c r="CU41" s="375"/>
      <c r="CV41" s="375"/>
      <c r="CW41" s="375"/>
      <c r="CX41" s="375"/>
      <c r="CY41" s="375"/>
      <c r="CZ41" s="375"/>
      <c r="DA41" s="375"/>
      <c r="DB41" s="375"/>
      <c r="DC41" s="375"/>
      <c r="DD41" s="375"/>
      <c r="DE41" s="375"/>
      <c r="DF41" s="375"/>
      <c r="DG41" s="375"/>
      <c r="DH41" s="375"/>
      <c r="DI41" s="375"/>
      <c r="DJ41" s="375"/>
      <c r="DK41" s="375"/>
    </row>
    <row r="42" spans="1:115" s="37" customFormat="1" ht="13.5" customHeight="1" thickBot="1">
      <c r="A42" s="443"/>
      <c r="B42" s="46" t="s">
        <v>21</v>
      </c>
      <c r="C42" s="47"/>
      <c r="D42" s="48">
        <v>131.07</v>
      </c>
      <c r="E42" s="48">
        <v>-67.489999999999995</v>
      </c>
      <c r="F42" s="49">
        <v>68.099999999999994</v>
      </c>
      <c r="G42" s="262">
        <f>SUM(W42,AE42,AI42,AQ42)</f>
        <v>106820</v>
      </c>
      <c r="H42" s="50"/>
      <c r="I42" s="50">
        <v>4.4000000000000004</v>
      </c>
      <c r="J42" s="50"/>
      <c r="K42" s="50"/>
      <c r="L42" s="50"/>
      <c r="M42" s="50"/>
      <c r="N42" s="50"/>
      <c r="O42" s="50"/>
      <c r="P42" s="50"/>
      <c r="Q42" s="50">
        <f>SUM(Q40:Q41)</f>
        <v>19</v>
      </c>
      <c r="R42" s="50"/>
      <c r="S42" s="50"/>
      <c r="T42" s="50"/>
      <c r="U42" s="50"/>
      <c r="V42" s="50"/>
      <c r="W42" s="51">
        <v>1048</v>
      </c>
      <c r="X42" s="50"/>
      <c r="Y42" s="50">
        <v>2</v>
      </c>
      <c r="Z42" s="50"/>
      <c r="AA42" s="50"/>
      <c r="AB42" s="50"/>
      <c r="AC42" s="50">
        <v>20</v>
      </c>
      <c r="AD42" s="50"/>
      <c r="AE42" s="51">
        <v>69264</v>
      </c>
      <c r="AF42" s="155"/>
      <c r="AG42" s="50">
        <f>SUM(AG40:AG41)</f>
        <v>18.899999999999999</v>
      </c>
      <c r="AH42" s="50"/>
      <c r="AI42" s="51">
        <v>8825</v>
      </c>
      <c r="AJ42" s="50"/>
      <c r="AK42" s="50">
        <v>3.8</v>
      </c>
      <c r="AL42" s="282"/>
      <c r="AM42" s="282"/>
      <c r="AN42" s="40"/>
      <c r="AO42" s="50"/>
      <c r="AP42" s="50"/>
      <c r="AQ42" s="312">
        <v>27683</v>
      </c>
      <c r="AR42" s="385"/>
      <c r="AS42" s="340"/>
      <c r="AT42" s="375"/>
      <c r="AU42" s="375"/>
      <c r="AV42" s="375"/>
      <c r="AW42" s="375"/>
      <c r="AX42" s="375"/>
      <c r="AY42" s="375"/>
      <c r="AZ42" s="375"/>
      <c r="BA42" s="375"/>
      <c r="BB42" s="375"/>
      <c r="BC42" s="375"/>
      <c r="BD42" s="375"/>
      <c r="BE42" s="375"/>
      <c r="BF42" s="375"/>
      <c r="BG42" s="375"/>
      <c r="BH42" s="375"/>
      <c r="BI42" s="375"/>
      <c r="BJ42" s="375"/>
      <c r="BK42" s="375"/>
      <c r="BL42" s="375"/>
      <c r="BM42" s="375"/>
      <c r="BN42" s="375"/>
      <c r="BO42" s="375"/>
      <c r="BP42" s="375"/>
      <c r="BQ42" s="375"/>
      <c r="BR42" s="375"/>
      <c r="BS42" s="375"/>
      <c r="BT42" s="375"/>
      <c r="BU42" s="375"/>
      <c r="BV42" s="375"/>
      <c r="BW42" s="375"/>
      <c r="BX42" s="375"/>
      <c r="BY42" s="375"/>
      <c r="BZ42" s="375"/>
      <c r="CA42" s="375"/>
      <c r="CB42" s="375"/>
      <c r="CC42" s="375"/>
      <c r="CD42" s="375"/>
      <c r="CE42" s="375"/>
      <c r="CF42" s="375"/>
      <c r="CG42" s="375"/>
      <c r="CH42" s="375"/>
      <c r="CI42" s="375"/>
      <c r="CJ42" s="375"/>
      <c r="CK42" s="375"/>
      <c r="CL42" s="375"/>
      <c r="CM42" s="375"/>
      <c r="CN42" s="375"/>
      <c r="CO42" s="375"/>
      <c r="CP42" s="375"/>
      <c r="CQ42" s="375"/>
      <c r="CR42" s="375"/>
      <c r="CS42" s="375"/>
      <c r="CT42" s="375"/>
      <c r="CU42" s="375"/>
      <c r="CV42" s="375"/>
      <c r="CW42" s="375"/>
      <c r="CX42" s="375"/>
      <c r="CY42" s="375"/>
      <c r="CZ42" s="375"/>
      <c r="DA42" s="375"/>
      <c r="DB42" s="375"/>
      <c r="DC42" s="375"/>
      <c r="DD42" s="375"/>
      <c r="DE42" s="375"/>
      <c r="DF42" s="375"/>
      <c r="DG42" s="375"/>
      <c r="DH42" s="375"/>
      <c r="DI42" s="375"/>
      <c r="DJ42" s="375"/>
      <c r="DK42" s="375"/>
    </row>
    <row r="43" spans="1:115" s="37" customFormat="1" ht="38.25" customHeight="1" thickTop="1">
      <c r="A43" s="444">
        <v>14</v>
      </c>
      <c r="B43" s="445" t="s">
        <v>7</v>
      </c>
      <c r="C43" s="447">
        <v>7</v>
      </c>
      <c r="D43" s="451"/>
      <c r="E43" s="451"/>
      <c r="F43" s="431"/>
      <c r="G43" s="211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31" t="s">
        <v>555</v>
      </c>
      <c r="W43" s="28">
        <v>5159</v>
      </c>
      <c r="X43" s="31"/>
      <c r="Y43" s="27"/>
      <c r="Z43" s="194"/>
      <c r="AA43" s="205"/>
      <c r="AB43" s="78" t="s">
        <v>115</v>
      </c>
      <c r="AC43" s="27">
        <v>11.7</v>
      </c>
      <c r="AD43" s="27"/>
      <c r="AE43" s="27"/>
      <c r="AF43" s="33" t="s">
        <v>138</v>
      </c>
      <c r="AG43" s="27">
        <v>19</v>
      </c>
      <c r="AH43" s="30" t="s">
        <v>554</v>
      </c>
      <c r="AI43" s="41">
        <v>7346</v>
      </c>
      <c r="AJ43" s="44" t="s">
        <v>88</v>
      </c>
      <c r="AK43" s="27">
        <v>7.6</v>
      </c>
      <c r="AL43" s="27"/>
      <c r="AM43" s="27"/>
      <c r="AN43" s="33" t="s">
        <v>139</v>
      </c>
      <c r="AO43" s="27">
        <v>22.6</v>
      </c>
      <c r="AP43" s="194"/>
      <c r="AQ43" s="308"/>
      <c r="AR43" s="385"/>
      <c r="AS43" s="340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375"/>
      <c r="BV43" s="375"/>
      <c r="BW43" s="375"/>
      <c r="BX43" s="375"/>
      <c r="BY43" s="375"/>
      <c r="BZ43" s="375"/>
      <c r="CA43" s="375"/>
      <c r="CB43" s="375"/>
      <c r="CC43" s="375"/>
      <c r="CD43" s="375"/>
      <c r="CE43" s="375"/>
      <c r="CF43" s="375"/>
      <c r="CG43" s="375"/>
      <c r="CH43" s="375"/>
      <c r="CI43" s="375"/>
      <c r="CJ43" s="375"/>
      <c r="CK43" s="375"/>
      <c r="CL43" s="375"/>
      <c r="CM43" s="375"/>
      <c r="CN43" s="375"/>
      <c r="CO43" s="375"/>
      <c r="CP43" s="375"/>
      <c r="CQ43" s="375"/>
      <c r="CR43" s="375"/>
      <c r="CS43" s="375"/>
      <c r="CT43" s="375"/>
      <c r="CU43" s="375"/>
      <c r="CV43" s="375"/>
      <c r="CW43" s="375"/>
      <c r="CX43" s="375"/>
      <c r="CY43" s="375"/>
      <c r="CZ43" s="375"/>
      <c r="DA43" s="375"/>
      <c r="DB43" s="375"/>
      <c r="DC43" s="375"/>
      <c r="DD43" s="375"/>
      <c r="DE43" s="375"/>
      <c r="DF43" s="375"/>
      <c r="DG43" s="375"/>
      <c r="DH43" s="375"/>
      <c r="DI43" s="375"/>
      <c r="DJ43" s="375"/>
      <c r="DK43" s="375"/>
    </row>
    <row r="44" spans="1:115" s="37" customFormat="1" ht="26.25" customHeight="1">
      <c r="A44" s="442"/>
      <c r="B44" s="458"/>
      <c r="C44" s="457"/>
      <c r="D44" s="460"/>
      <c r="E44" s="452"/>
      <c r="F44" s="438"/>
      <c r="G44" s="212"/>
      <c r="H44" s="425"/>
      <c r="I44" s="154"/>
      <c r="J44" s="195"/>
      <c r="K44" s="206"/>
      <c r="L44" s="154"/>
      <c r="M44" s="154"/>
      <c r="N44" s="206"/>
      <c r="O44" s="206"/>
      <c r="P44" s="154"/>
      <c r="Q44" s="154"/>
      <c r="R44" s="195"/>
      <c r="S44" s="206"/>
      <c r="T44" s="154"/>
      <c r="U44" s="154"/>
      <c r="V44" s="195"/>
      <c r="W44" s="206"/>
      <c r="X44" s="154"/>
      <c r="Y44" s="154"/>
      <c r="Z44" s="195"/>
      <c r="AA44" s="206"/>
      <c r="AB44" s="154"/>
      <c r="AC44" s="154"/>
      <c r="AD44" s="195"/>
      <c r="AE44" s="206"/>
      <c r="AF44" s="42" t="s">
        <v>185</v>
      </c>
      <c r="AG44" s="156">
        <v>9.1999999999999993</v>
      </c>
      <c r="AH44" s="157"/>
      <c r="AI44" s="39"/>
      <c r="AJ44" s="157"/>
      <c r="AK44" s="39"/>
      <c r="AL44" s="39"/>
      <c r="AM44" s="39"/>
      <c r="AN44" s="42" t="s">
        <v>140</v>
      </c>
      <c r="AO44" s="154">
        <v>6.3</v>
      </c>
      <c r="AP44" s="157"/>
      <c r="AQ44" s="157"/>
      <c r="AR44" s="385"/>
      <c r="AS44" s="340"/>
      <c r="AT44" s="375"/>
      <c r="AU44" s="375"/>
      <c r="AV44" s="375"/>
      <c r="AW44" s="375"/>
      <c r="AX44" s="375"/>
      <c r="AY44" s="375"/>
      <c r="AZ44" s="375"/>
      <c r="BA44" s="375"/>
      <c r="BB44" s="375"/>
      <c r="BC44" s="375"/>
      <c r="BD44" s="375"/>
      <c r="BE44" s="375"/>
      <c r="BF44" s="375"/>
      <c r="BG44" s="375"/>
      <c r="BH44" s="375"/>
      <c r="BI44" s="375"/>
      <c r="BJ44" s="375"/>
      <c r="BK44" s="375"/>
      <c r="BL44" s="375"/>
      <c r="BM44" s="375"/>
      <c r="BN44" s="375"/>
      <c r="BO44" s="375"/>
      <c r="BP44" s="375"/>
      <c r="BQ44" s="375"/>
      <c r="BR44" s="375"/>
      <c r="BS44" s="375"/>
      <c r="BT44" s="375"/>
      <c r="BU44" s="375"/>
      <c r="BV44" s="375"/>
      <c r="BW44" s="375"/>
      <c r="BX44" s="375"/>
      <c r="BY44" s="375"/>
      <c r="BZ44" s="375"/>
      <c r="CA44" s="375"/>
      <c r="CB44" s="375"/>
      <c r="CC44" s="375"/>
      <c r="CD44" s="375"/>
      <c r="CE44" s="375"/>
      <c r="CF44" s="375"/>
      <c r="CG44" s="375"/>
      <c r="CH44" s="375"/>
      <c r="CI44" s="375"/>
      <c r="CJ44" s="375"/>
      <c r="CK44" s="375"/>
      <c r="CL44" s="375"/>
      <c r="CM44" s="375"/>
      <c r="CN44" s="375"/>
      <c r="CO44" s="375"/>
      <c r="CP44" s="375"/>
      <c r="CQ44" s="375"/>
      <c r="CR44" s="375"/>
      <c r="CS44" s="375"/>
      <c r="CT44" s="375"/>
      <c r="CU44" s="375"/>
      <c r="CV44" s="375"/>
      <c r="CW44" s="375"/>
      <c r="CX44" s="375"/>
      <c r="CY44" s="375"/>
      <c r="CZ44" s="375"/>
      <c r="DA44" s="375"/>
      <c r="DB44" s="375"/>
      <c r="DC44" s="375"/>
      <c r="DD44" s="375"/>
      <c r="DE44" s="375"/>
      <c r="DF44" s="375"/>
      <c r="DG44" s="375"/>
      <c r="DH44" s="375"/>
      <c r="DI44" s="375"/>
      <c r="DJ44" s="375"/>
      <c r="DK44" s="375"/>
    </row>
    <row r="45" spans="1:115" s="37" customFormat="1" ht="13.9" customHeight="1" thickBot="1">
      <c r="A45" s="443"/>
      <c r="B45" s="79" t="s">
        <v>21</v>
      </c>
      <c r="C45" s="80"/>
      <c r="D45" s="110">
        <v>75.02</v>
      </c>
      <c r="E45" s="110">
        <v>10</v>
      </c>
      <c r="F45" s="49">
        <v>76.400000000000006</v>
      </c>
      <c r="G45" s="262">
        <f>SUM(W45,AI45)</f>
        <v>12505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1">
        <v>5159</v>
      </c>
      <c r="X45" s="50"/>
      <c r="Y45" s="50"/>
      <c r="Z45" s="50"/>
      <c r="AA45" s="50"/>
      <c r="AB45" s="50"/>
      <c r="AC45" s="50">
        <v>11.7</v>
      </c>
      <c r="AD45" s="50"/>
      <c r="AE45" s="50"/>
      <c r="AF45" s="52"/>
      <c r="AG45" s="50">
        <f>SUM(AG43:AG44)</f>
        <v>28.2</v>
      </c>
      <c r="AH45" s="50"/>
      <c r="AI45" s="51">
        <v>7346</v>
      </c>
      <c r="AJ45" s="50"/>
      <c r="AK45" s="50">
        <v>7.6</v>
      </c>
      <c r="AL45" s="50"/>
      <c r="AM45" s="50"/>
      <c r="AN45" s="50"/>
      <c r="AO45" s="50">
        <f>SUM(AO43:AO44)</f>
        <v>28.900000000000002</v>
      </c>
      <c r="AP45" s="50"/>
      <c r="AQ45" s="50"/>
      <c r="AR45" s="385"/>
      <c r="AS45" s="340"/>
      <c r="AT45" s="375"/>
      <c r="AU45" s="375"/>
      <c r="AV45" s="375"/>
      <c r="AW45" s="375"/>
      <c r="AX45" s="375"/>
      <c r="AY45" s="375"/>
      <c r="AZ45" s="375"/>
      <c r="BA45" s="375"/>
      <c r="BB45" s="375"/>
      <c r="BC45" s="375"/>
      <c r="BD45" s="375"/>
      <c r="BE45" s="375"/>
      <c r="BF45" s="375"/>
      <c r="BG45" s="375"/>
      <c r="BH45" s="375"/>
      <c r="BI45" s="375"/>
      <c r="BJ45" s="375"/>
      <c r="BK45" s="375"/>
      <c r="BL45" s="375"/>
      <c r="BM45" s="375"/>
      <c r="BN45" s="375"/>
      <c r="BO45" s="375"/>
      <c r="BP45" s="375"/>
      <c r="BQ45" s="375"/>
      <c r="BR45" s="375"/>
      <c r="BS45" s="375"/>
      <c r="BT45" s="375"/>
      <c r="BU45" s="375"/>
      <c r="BV45" s="375"/>
      <c r="BW45" s="375"/>
      <c r="BX45" s="375"/>
      <c r="BY45" s="375"/>
      <c r="BZ45" s="375"/>
      <c r="CA45" s="375"/>
      <c r="CB45" s="375"/>
      <c r="CC45" s="375"/>
      <c r="CD45" s="375"/>
      <c r="CE45" s="375"/>
      <c r="CF45" s="375"/>
      <c r="CG45" s="375"/>
      <c r="CH45" s="375"/>
      <c r="CI45" s="375"/>
      <c r="CJ45" s="375"/>
      <c r="CK45" s="375"/>
      <c r="CL45" s="375"/>
      <c r="CM45" s="375"/>
      <c r="CN45" s="375"/>
      <c r="CO45" s="375"/>
      <c r="CP45" s="375"/>
      <c r="CQ45" s="375"/>
      <c r="CR45" s="375"/>
      <c r="CS45" s="375"/>
      <c r="CT45" s="375"/>
      <c r="CU45" s="375"/>
      <c r="CV45" s="375"/>
      <c r="CW45" s="375"/>
      <c r="CX45" s="375"/>
      <c r="CY45" s="375"/>
      <c r="CZ45" s="375"/>
      <c r="DA45" s="375"/>
      <c r="DB45" s="375"/>
      <c r="DC45" s="375"/>
      <c r="DD45" s="375"/>
      <c r="DE45" s="375"/>
      <c r="DF45" s="375"/>
      <c r="DG45" s="375"/>
      <c r="DH45" s="375"/>
      <c r="DI45" s="375"/>
      <c r="DJ45" s="375"/>
      <c r="DK45" s="375"/>
    </row>
    <row r="46" spans="1:115" s="37" customFormat="1" ht="52.5" customHeight="1" thickTop="1">
      <c r="A46" s="444">
        <v>15</v>
      </c>
      <c r="B46" s="132" t="s">
        <v>7</v>
      </c>
      <c r="C46" s="133">
        <v>8</v>
      </c>
      <c r="D46" s="146"/>
      <c r="E46" s="146"/>
      <c r="F46" s="421"/>
      <c r="G46" s="281"/>
      <c r="H46" s="27" t="s">
        <v>199</v>
      </c>
      <c r="I46" s="27">
        <v>120</v>
      </c>
      <c r="J46" s="27" t="s">
        <v>303</v>
      </c>
      <c r="K46" s="28">
        <v>3185</v>
      </c>
      <c r="L46" s="27"/>
      <c r="M46" s="27"/>
      <c r="N46" s="283"/>
      <c r="O46" s="283"/>
      <c r="P46" s="30"/>
      <c r="Q46" s="27"/>
      <c r="R46" s="27" t="s">
        <v>302</v>
      </c>
      <c r="S46" s="28">
        <v>2319</v>
      </c>
      <c r="T46" s="27"/>
      <c r="U46" s="27"/>
      <c r="V46" s="31" t="s">
        <v>304</v>
      </c>
      <c r="W46" s="28">
        <v>20365</v>
      </c>
      <c r="X46" s="31"/>
      <c r="Y46" s="159"/>
      <c r="Z46" s="160"/>
      <c r="AA46" s="160"/>
      <c r="AB46" s="78"/>
      <c r="AC46" s="27"/>
      <c r="AD46" s="27"/>
      <c r="AE46" s="27"/>
      <c r="AF46" s="33"/>
      <c r="AG46" s="27"/>
      <c r="AH46" s="83" t="s">
        <v>556</v>
      </c>
      <c r="AI46" s="123">
        <v>11132</v>
      </c>
      <c r="AJ46" s="35"/>
      <c r="AK46" s="27"/>
      <c r="AL46" s="27"/>
      <c r="AM46" s="27"/>
      <c r="AN46" s="33"/>
      <c r="AO46" s="27"/>
      <c r="AP46" s="31" t="s">
        <v>300</v>
      </c>
      <c r="AQ46" s="317" t="s">
        <v>301</v>
      </c>
      <c r="AR46" s="385"/>
      <c r="AS46" s="340"/>
      <c r="AT46" s="375"/>
      <c r="AU46" s="375"/>
      <c r="AV46" s="375"/>
      <c r="AW46" s="375"/>
      <c r="AX46" s="375"/>
      <c r="AY46" s="375"/>
      <c r="AZ46" s="375"/>
      <c r="BA46" s="375"/>
      <c r="BB46" s="375"/>
      <c r="BC46" s="375"/>
      <c r="BD46" s="375"/>
      <c r="BE46" s="375"/>
      <c r="BF46" s="375"/>
      <c r="BG46" s="375"/>
      <c r="BH46" s="375"/>
      <c r="BI46" s="375"/>
      <c r="BJ46" s="375"/>
      <c r="BK46" s="375"/>
      <c r="BL46" s="375"/>
      <c r="BM46" s="375"/>
      <c r="BN46" s="375"/>
      <c r="BO46" s="375"/>
      <c r="BP46" s="375"/>
      <c r="BQ46" s="375"/>
      <c r="BR46" s="375"/>
      <c r="BS46" s="375"/>
      <c r="BT46" s="375"/>
      <c r="BU46" s="375"/>
      <c r="BV46" s="375"/>
      <c r="BW46" s="375"/>
      <c r="BX46" s="375"/>
      <c r="BY46" s="375"/>
      <c r="BZ46" s="375"/>
      <c r="CA46" s="375"/>
      <c r="CB46" s="375"/>
      <c r="CC46" s="375"/>
      <c r="CD46" s="375"/>
      <c r="CE46" s="375"/>
      <c r="CF46" s="375"/>
      <c r="CG46" s="375"/>
      <c r="CH46" s="375"/>
      <c r="CI46" s="375"/>
      <c r="CJ46" s="375"/>
      <c r="CK46" s="375"/>
      <c r="CL46" s="375"/>
      <c r="CM46" s="375"/>
      <c r="CN46" s="375"/>
      <c r="CO46" s="375"/>
      <c r="CP46" s="375"/>
      <c r="CQ46" s="375"/>
      <c r="CR46" s="375"/>
      <c r="CS46" s="375"/>
      <c r="CT46" s="375"/>
      <c r="CU46" s="375"/>
      <c r="CV46" s="375"/>
      <c r="CW46" s="375"/>
      <c r="CX46" s="375"/>
      <c r="CY46" s="375"/>
      <c r="CZ46" s="375"/>
      <c r="DA46" s="375"/>
      <c r="DB46" s="375"/>
      <c r="DC46" s="375"/>
      <c r="DD46" s="375"/>
      <c r="DE46" s="375"/>
      <c r="DF46" s="375"/>
      <c r="DG46" s="375"/>
      <c r="DH46" s="375"/>
      <c r="DI46" s="375"/>
      <c r="DJ46" s="375"/>
      <c r="DK46" s="375"/>
    </row>
    <row r="47" spans="1:115" s="37" customFormat="1" ht="15" customHeight="1" thickBot="1">
      <c r="A47" s="443"/>
      <c r="B47" s="46" t="s">
        <v>21</v>
      </c>
      <c r="C47" s="47"/>
      <c r="D47" s="48">
        <v>98.43</v>
      </c>
      <c r="E47" s="48">
        <v>59.38</v>
      </c>
      <c r="F47" s="49">
        <v>120</v>
      </c>
      <c r="G47" s="262">
        <f>SUM(K47,S47,W47,AI47,AQ47)</f>
        <v>40249</v>
      </c>
      <c r="H47" s="50"/>
      <c r="I47" s="50">
        <v>120</v>
      </c>
      <c r="J47" s="50"/>
      <c r="K47" s="51">
        <v>3185</v>
      </c>
      <c r="L47" s="50"/>
      <c r="M47" s="50"/>
      <c r="N47" s="50"/>
      <c r="O47" s="50"/>
      <c r="P47" s="50"/>
      <c r="Q47" s="50"/>
      <c r="R47" s="50"/>
      <c r="S47" s="51">
        <v>2319</v>
      </c>
      <c r="T47" s="50"/>
      <c r="U47" s="50"/>
      <c r="V47" s="50"/>
      <c r="W47" s="51">
        <v>20365</v>
      </c>
      <c r="X47" s="50"/>
      <c r="Y47" s="50"/>
      <c r="Z47" s="50"/>
      <c r="AA47" s="50"/>
      <c r="AB47" s="50"/>
      <c r="AC47" s="50"/>
      <c r="AD47" s="50"/>
      <c r="AE47" s="50"/>
      <c r="AF47" s="52"/>
      <c r="AG47" s="50"/>
      <c r="AH47" s="50"/>
      <c r="AI47" s="51">
        <v>11132</v>
      </c>
      <c r="AJ47" s="50"/>
      <c r="AK47" s="50"/>
      <c r="AL47" s="50"/>
      <c r="AM47" s="50"/>
      <c r="AN47" s="50"/>
      <c r="AO47" s="50"/>
      <c r="AP47" s="50"/>
      <c r="AQ47" s="312">
        <v>3248</v>
      </c>
      <c r="AR47" s="385"/>
      <c r="AS47" s="340"/>
      <c r="AT47" s="375"/>
      <c r="AU47" s="375"/>
      <c r="AV47" s="375"/>
      <c r="AW47" s="375"/>
      <c r="AX47" s="375"/>
      <c r="AY47" s="375"/>
      <c r="AZ47" s="375"/>
      <c r="BA47" s="375"/>
      <c r="BB47" s="375"/>
      <c r="BC47" s="375"/>
      <c r="BD47" s="375"/>
      <c r="BE47" s="375"/>
      <c r="BF47" s="375"/>
      <c r="BG47" s="375"/>
      <c r="BH47" s="375"/>
      <c r="BI47" s="375"/>
      <c r="BJ47" s="375"/>
      <c r="BK47" s="375"/>
      <c r="BL47" s="375"/>
      <c r="BM47" s="375"/>
      <c r="BN47" s="375"/>
      <c r="BO47" s="375"/>
      <c r="BP47" s="375"/>
      <c r="BQ47" s="375"/>
      <c r="BR47" s="375"/>
      <c r="BS47" s="375"/>
      <c r="BT47" s="375"/>
      <c r="BU47" s="375"/>
      <c r="BV47" s="375"/>
      <c r="BW47" s="375"/>
      <c r="BX47" s="375"/>
      <c r="BY47" s="375"/>
      <c r="BZ47" s="375"/>
      <c r="CA47" s="375"/>
      <c r="CB47" s="375"/>
      <c r="CC47" s="375"/>
      <c r="CD47" s="375"/>
      <c r="CE47" s="375"/>
      <c r="CF47" s="375"/>
      <c r="CG47" s="375"/>
      <c r="CH47" s="375"/>
      <c r="CI47" s="375"/>
      <c r="CJ47" s="375"/>
      <c r="CK47" s="375"/>
      <c r="CL47" s="375"/>
      <c r="CM47" s="375"/>
      <c r="CN47" s="375"/>
      <c r="CO47" s="375"/>
      <c r="CP47" s="375"/>
      <c r="CQ47" s="375"/>
      <c r="CR47" s="375"/>
      <c r="CS47" s="375"/>
      <c r="CT47" s="375"/>
      <c r="CU47" s="375"/>
      <c r="CV47" s="375"/>
      <c r="CW47" s="375"/>
      <c r="CX47" s="375"/>
      <c r="CY47" s="375"/>
      <c r="CZ47" s="375"/>
      <c r="DA47" s="375"/>
      <c r="DB47" s="375"/>
      <c r="DC47" s="375"/>
      <c r="DD47" s="375"/>
      <c r="DE47" s="375"/>
      <c r="DF47" s="375"/>
      <c r="DG47" s="375"/>
      <c r="DH47" s="375"/>
      <c r="DI47" s="375"/>
      <c r="DJ47" s="375"/>
      <c r="DK47" s="375"/>
    </row>
    <row r="48" spans="1:115" s="37" customFormat="1" ht="54" customHeight="1" thickTop="1">
      <c r="A48" s="444">
        <v>16</v>
      </c>
      <c r="B48" s="133" t="s">
        <v>7</v>
      </c>
      <c r="C48" s="133" t="s">
        <v>9</v>
      </c>
      <c r="D48" s="134"/>
      <c r="E48" s="134"/>
      <c r="F48" s="122"/>
      <c r="G48" s="122"/>
      <c r="H48" s="27"/>
      <c r="I48" s="27"/>
      <c r="J48" s="27"/>
      <c r="K48" s="27"/>
      <c r="L48" s="27"/>
      <c r="M48" s="27"/>
      <c r="N48" s="27"/>
      <c r="O48" s="27"/>
      <c r="P48" s="31" t="s">
        <v>178</v>
      </c>
      <c r="Q48" s="27">
        <v>30.4</v>
      </c>
      <c r="R48" s="27"/>
      <c r="S48" s="27"/>
      <c r="T48" s="27"/>
      <c r="U48" s="27"/>
      <c r="V48" s="31" t="s">
        <v>557</v>
      </c>
      <c r="W48" s="32" t="s">
        <v>558</v>
      </c>
      <c r="X48" s="27"/>
      <c r="Y48" s="27"/>
      <c r="Z48" s="194"/>
      <c r="AA48" s="205"/>
      <c r="AB48" s="78"/>
      <c r="AC48" s="27"/>
      <c r="AD48" s="31" t="s">
        <v>305</v>
      </c>
      <c r="AE48" s="28">
        <v>3818</v>
      </c>
      <c r="AF48" s="33"/>
      <c r="AG48" s="27"/>
      <c r="AH48" s="30" t="s">
        <v>306</v>
      </c>
      <c r="AI48" s="112">
        <v>3421</v>
      </c>
      <c r="AJ48" s="137"/>
      <c r="AK48" s="137"/>
      <c r="AL48" s="194"/>
      <c r="AM48" s="205"/>
      <c r="AN48" s="42"/>
      <c r="AO48" s="27"/>
      <c r="AP48" s="194"/>
      <c r="AQ48" s="308"/>
      <c r="AR48" s="385"/>
      <c r="AS48" s="340"/>
      <c r="AT48" s="375"/>
      <c r="AU48" s="375"/>
      <c r="AV48" s="375"/>
      <c r="AW48" s="375"/>
      <c r="AX48" s="375"/>
      <c r="AY48" s="375"/>
      <c r="AZ48" s="375"/>
      <c r="BA48" s="375"/>
      <c r="BB48" s="375"/>
      <c r="BC48" s="375"/>
      <c r="BD48" s="375"/>
      <c r="BE48" s="375"/>
      <c r="BF48" s="375"/>
      <c r="BG48" s="375"/>
      <c r="BH48" s="375"/>
      <c r="BI48" s="375"/>
      <c r="BJ48" s="375"/>
      <c r="BK48" s="375"/>
      <c r="BL48" s="375"/>
      <c r="BM48" s="375"/>
      <c r="BN48" s="375"/>
      <c r="BO48" s="375"/>
      <c r="BP48" s="375"/>
      <c r="BQ48" s="375"/>
      <c r="BR48" s="375"/>
      <c r="BS48" s="375"/>
      <c r="BT48" s="375"/>
      <c r="BU48" s="375"/>
      <c r="BV48" s="375"/>
      <c r="BW48" s="375"/>
      <c r="BX48" s="375"/>
      <c r="BY48" s="375"/>
      <c r="BZ48" s="375"/>
      <c r="CA48" s="375"/>
      <c r="CB48" s="375"/>
      <c r="CC48" s="375"/>
      <c r="CD48" s="375"/>
      <c r="CE48" s="375"/>
      <c r="CF48" s="375"/>
      <c r="CG48" s="375"/>
      <c r="CH48" s="375"/>
      <c r="CI48" s="375"/>
      <c r="CJ48" s="375"/>
      <c r="CK48" s="375"/>
      <c r="CL48" s="375"/>
      <c r="CM48" s="375"/>
      <c r="CN48" s="375"/>
      <c r="CO48" s="375"/>
      <c r="CP48" s="375"/>
      <c r="CQ48" s="375"/>
      <c r="CR48" s="375"/>
      <c r="CS48" s="375"/>
      <c r="CT48" s="375"/>
      <c r="CU48" s="375"/>
      <c r="CV48" s="375"/>
      <c r="CW48" s="375"/>
      <c r="CX48" s="375"/>
      <c r="CY48" s="375"/>
      <c r="CZ48" s="375"/>
      <c r="DA48" s="375"/>
      <c r="DB48" s="375"/>
      <c r="DC48" s="375"/>
      <c r="DD48" s="375"/>
      <c r="DE48" s="375"/>
      <c r="DF48" s="375"/>
      <c r="DG48" s="375"/>
      <c r="DH48" s="375"/>
      <c r="DI48" s="375"/>
      <c r="DJ48" s="375"/>
      <c r="DK48" s="375"/>
    </row>
    <row r="49" spans="1:115" s="37" customFormat="1" ht="12.75" customHeight="1" thickBot="1">
      <c r="A49" s="443"/>
      <c r="B49" s="79" t="s">
        <v>21</v>
      </c>
      <c r="C49" s="80"/>
      <c r="D49" s="144">
        <v>131.5</v>
      </c>
      <c r="E49" s="144">
        <v>-210.94</v>
      </c>
      <c r="F49" s="49">
        <v>30.4</v>
      </c>
      <c r="G49" s="262">
        <f>SUM(W49,AE49,AI49)</f>
        <v>17708</v>
      </c>
      <c r="H49" s="50"/>
      <c r="I49" s="50"/>
      <c r="J49" s="50"/>
      <c r="K49" s="50"/>
      <c r="L49" s="50"/>
      <c r="M49" s="50"/>
      <c r="N49" s="50"/>
      <c r="O49" s="50"/>
      <c r="P49" s="50"/>
      <c r="Q49" s="50">
        <v>30.4</v>
      </c>
      <c r="R49" s="50"/>
      <c r="S49" s="50"/>
      <c r="T49" s="50"/>
      <c r="U49" s="50"/>
      <c r="V49" s="50"/>
      <c r="W49" s="51">
        <v>10469</v>
      </c>
      <c r="X49" s="50"/>
      <c r="Y49" s="50"/>
      <c r="Z49" s="50"/>
      <c r="AA49" s="50"/>
      <c r="AB49" s="50"/>
      <c r="AC49" s="50"/>
      <c r="AD49" s="50"/>
      <c r="AE49" s="51">
        <v>3818</v>
      </c>
      <c r="AF49" s="52"/>
      <c r="AG49" s="50"/>
      <c r="AH49" s="50"/>
      <c r="AI49" s="51">
        <v>3421</v>
      </c>
      <c r="AJ49" s="50"/>
      <c r="AK49" s="50"/>
      <c r="AL49" s="50"/>
      <c r="AM49" s="50"/>
      <c r="AN49" s="50"/>
      <c r="AO49" s="50"/>
      <c r="AP49" s="50"/>
      <c r="AQ49" s="310"/>
      <c r="AR49" s="385"/>
      <c r="AS49" s="340"/>
      <c r="AT49" s="375"/>
      <c r="AU49" s="375"/>
      <c r="AV49" s="375"/>
      <c r="AW49" s="375"/>
      <c r="AX49" s="375"/>
      <c r="AY49" s="375"/>
      <c r="AZ49" s="375"/>
      <c r="BA49" s="375"/>
      <c r="BB49" s="375"/>
      <c r="BC49" s="375"/>
      <c r="BD49" s="375"/>
      <c r="BE49" s="375"/>
      <c r="BF49" s="375"/>
      <c r="BG49" s="375"/>
      <c r="BH49" s="375"/>
      <c r="BI49" s="375"/>
      <c r="BJ49" s="375"/>
      <c r="BK49" s="375"/>
      <c r="BL49" s="375"/>
      <c r="BM49" s="375"/>
      <c r="BN49" s="375"/>
      <c r="BO49" s="375"/>
      <c r="BP49" s="375"/>
      <c r="BQ49" s="375"/>
      <c r="BR49" s="375"/>
      <c r="BS49" s="375"/>
      <c r="BT49" s="375"/>
      <c r="BU49" s="375"/>
      <c r="BV49" s="375"/>
      <c r="BW49" s="375"/>
      <c r="BX49" s="375"/>
      <c r="BY49" s="375"/>
      <c r="BZ49" s="375"/>
      <c r="CA49" s="375"/>
      <c r="CB49" s="375"/>
      <c r="CC49" s="375"/>
      <c r="CD49" s="375"/>
      <c r="CE49" s="375"/>
      <c r="CF49" s="375"/>
      <c r="CG49" s="375"/>
      <c r="CH49" s="375"/>
      <c r="CI49" s="375"/>
      <c r="CJ49" s="375"/>
      <c r="CK49" s="375"/>
      <c r="CL49" s="375"/>
      <c r="CM49" s="375"/>
      <c r="CN49" s="375"/>
      <c r="CO49" s="375"/>
      <c r="CP49" s="375"/>
      <c r="CQ49" s="375"/>
      <c r="CR49" s="375"/>
      <c r="CS49" s="375"/>
      <c r="CT49" s="375"/>
      <c r="CU49" s="375"/>
      <c r="CV49" s="375"/>
      <c r="CW49" s="375"/>
      <c r="CX49" s="375"/>
      <c r="CY49" s="375"/>
      <c r="CZ49" s="375"/>
      <c r="DA49" s="375"/>
      <c r="DB49" s="375"/>
      <c r="DC49" s="375"/>
      <c r="DD49" s="375"/>
      <c r="DE49" s="375"/>
      <c r="DF49" s="375"/>
      <c r="DG49" s="375"/>
      <c r="DH49" s="375"/>
      <c r="DI49" s="375"/>
      <c r="DJ49" s="375"/>
      <c r="DK49" s="375"/>
    </row>
    <row r="50" spans="1:115" s="37" customFormat="1" ht="55.5" customHeight="1" thickTop="1">
      <c r="A50" s="444">
        <v>17</v>
      </c>
      <c r="B50" s="427" t="s">
        <v>7</v>
      </c>
      <c r="C50" s="424">
        <v>9</v>
      </c>
      <c r="D50" s="423"/>
      <c r="E50" s="423"/>
      <c r="F50" s="422"/>
      <c r="G50" s="212"/>
      <c r="H50" s="30" t="s">
        <v>694</v>
      </c>
      <c r="I50" s="31" t="s">
        <v>695</v>
      </c>
      <c r="J50" s="31" t="s">
        <v>309</v>
      </c>
      <c r="K50" s="28">
        <v>1782</v>
      </c>
      <c r="L50" s="27"/>
      <c r="M50" s="27"/>
      <c r="N50" s="27"/>
      <c r="O50" s="27"/>
      <c r="P50" s="27"/>
      <c r="Q50" s="27"/>
      <c r="R50" s="27"/>
      <c r="S50" s="27"/>
      <c r="T50" s="27"/>
      <c r="U50" s="31"/>
      <c r="V50" s="31" t="s">
        <v>310</v>
      </c>
      <c r="W50" s="32">
        <v>6948</v>
      </c>
      <c r="X50" s="31"/>
      <c r="Y50" s="27"/>
      <c r="Z50" s="194"/>
      <c r="AA50" s="205"/>
      <c r="AB50" s="78" t="s">
        <v>87</v>
      </c>
      <c r="AC50" s="27">
        <v>15</v>
      </c>
      <c r="AD50" s="31" t="s">
        <v>308</v>
      </c>
      <c r="AE50" s="28">
        <v>9839</v>
      </c>
      <c r="AF50" s="33" t="s">
        <v>205</v>
      </c>
      <c r="AG50" s="27">
        <v>13.7</v>
      </c>
      <c r="AH50" s="83" t="s">
        <v>559</v>
      </c>
      <c r="AI50" s="28">
        <v>8715</v>
      </c>
      <c r="AJ50" s="35"/>
      <c r="AK50" s="137"/>
      <c r="AL50" s="194" t="s">
        <v>291</v>
      </c>
      <c r="AM50" s="41">
        <v>21592</v>
      </c>
      <c r="AN50" s="42" t="s">
        <v>166</v>
      </c>
      <c r="AO50" s="27">
        <v>4.5999999999999996</v>
      </c>
      <c r="AP50" s="27"/>
      <c r="AQ50" s="315"/>
      <c r="AR50" s="385"/>
      <c r="AS50" s="340"/>
      <c r="AT50" s="375"/>
      <c r="AU50" s="375"/>
      <c r="AV50" s="375"/>
      <c r="AW50" s="375"/>
      <c r="AX50" s="375"/>
      <c r="AY50" s="375"/>
      <c r="AZ50" s="375"/>
      <c r="BA50" s="375"/>
      <c r="BB50" s="375"/>
      <c r="BC50" s="375"/>
      <c r="BD50" s="375"/>
      <c r="BE50" s="375"/>
      <c r="BF50" s="375"/>
      <c r="BG50" s="375"/>
      <c r="BH50" s="375"/>
      <c r="BI50" s="375"/>
      <c r="BJ50" s="375"/>
      <c r="BK50" s="375"/>
      <c r="BL50" s="375"/>
      <c r="BM50" s="375"/>
      <c r="BN50" s="375"/>
      <c r="BO50" s="375"/>
      <c r="BP50" s="375"/>
      <c r="BQ50" s="375"/>
      <c r="BR50" s="375"/>
      <c r="BS50" s="375"/>
      <c r="BT50" s="375"/>
      <c r="BU50" s="375"/>
      <c r="BV50" s="375"/>
      <c r="BW50" s="375"/>
      <c r="BX50" s="375"/>
      <c r="BY50" s="375"/>
      <c r="BZ50" s="375"/>
      <c r="CA50" s="375"/>
      <c r="CB50" s="375"/>
      <c r="CC50" s="375"/>
      <c r="CD50" s="375"/>
      <c r="CE50" s="375"/>
      <c r="CF50" s="375"/>
      <c r="CG50" s="375"/>
      <c r="CH50" s="375"/>
      <c r="CI50" s="375"/>
      <c r="CJ50" s="375"/>
      <c r="CK50" s="375"/>
      <c r="CL50" s="375"/>
      <c r="CM50" s="375"/>
      <c r="CN50" s="375"/>
      <c r="CO50" s="375"/>
      <c r="CP50" s="375"/>
      <c r="CQ50" s="375"/>
      <c r="CR50" s="375"/>
      <c r="CS50" s="375"/>
      <c r="CT50" s="375"/>
      <c r="CU50" s="375"/>
      <c r="CV50" s="375"/>
      <c r="CW50" s="375"/>
      <c r="CX50" s="375"/>
      <c r="CY50" s="375"/>
      <c r="CZ50" s="375"/>
      <c r="DA50" s="375"/>
      <c r="DB50" s="375"/>
      <c r="DC50" s="375"/>
      <c r="DD50" s="375"/>
      <c r="DE50" s="375"/>
      <c r="DF50" s="375"/>
      <c r="DG50" s="375"/>
      <c r="DH50" s="375"/>
      <c r="DI50" s="375"/>
      <c r="DJ50" s="375"/>
      <c r="DK50" s="375"/>
    </row>
    <row r="51" spans="1:115" s="37" customFormat="1" ht="13.9" customHeight="1" thickBot="1">
      <c r="A51" s="443"/>
      <c r="B51" s="79" t="s">
        <v>21</v>
      </c>
      <c r="C51" s="80"/>
      <c r="D51" s="144">
        <v>132.86000000000001</v>
      </c>
      <c r="E51" s="144">
        <v>-231.16</v>
      </c>
      <c r="F51" s="49">
        <v>64.2</v>
      </c>
      <c r="G51" s="262">
        <f>SUM(K51,W51,AE51,AI51,AM51)</f>
        <v>48876</v>
      </c>
      <c r="H51" s="50"/>
      <c r="I51" s="50">
        <v>30.9</v>
      </c>
      <c r="J51" s="50"/>
      <c r="K51" s="51">
        <v>1782</v>
      </c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1">
        <v>6948</v>
      </c>
      <c r="X51" s="50"/>
      <c r="Y51" s="50"/>
      <c r="Z51" s="50"/>
      <c r="AA51" s="50"/>
      <c r="AB51" s="50"/>
      <c r="AC51" s="50">
        <v>15</v>
      </c>
      <c r="AD51" s="50"/>
      <c r="AE51" s="51">
        <v>9839</v>
      </c>
      <c r="AF51" s="52"/>
      <c r="AG51" s="50">
        <f>SUM(AG50:AG50)</f>
        <v>13.7</v>
      </c>
      <c r="AH51" s="50"/>
      <c r="AI51" s="51">
        <v>8715</v>
      </c>
      <c r="AJ51" s="50"/>
      <c r="AK51" s="50"/>
      <c r="AL51" s="50"/>
      <c r="AM51" s="51">
        <v>21592</v>
      </c>
      <c r="AN51" s="50"/>
      <c r="AO51" s="50">
        <v>4.5999999999999996</v>
      </c>
      <c r="AP51" s="50"/>
      <c r="AQ51" s="50"/>
      <c r="AR51" s="385"/>
      <c r="AS51" s="340"/>
      <c r="AT51" s="375"/>
      <c r="AU51" s="375"/>
      <c r="AV51" s="340"/>
      <c r="AW51" s="375"/>
      <c r="AX51" s="375"/>
      <c r="AY51" s="375"/>
      <c r="AZ51" s="375"/>
      <c r="BA51" s="375"/>
      <c r="BB51" s="375"/>
      <c r="BC51" s="375"/>
      <c r="BD51" s="375"/>
      <c r="BE51" s="375"/>
      <c r="BF51" s="375"/>
      <c r="BG51" s="375"/>
      <c r="BH51" s="375"/>
      <c r="BI51" s="375"/>
      <c r="BJ51" s="375"/>
      <c r="BK51" s="375"/>
      <c r="BL51" s="375"/>
      <c r="BM51" s="375"/>
      <c r="BN51" s="375"/>
      <c r="BO51" s="375"/>
      <c r="BP51" s="375"/>
      <c r="BQ51" s="375"/>
      <c r="BR51" s="375"/>
      <c r="BS51" s="375"/>
      <c r="BT51" s="375"/>
      <c r="BU51" s="375"/>
      <c r="BV51" s="375"/>
      <c r="BW51" s="375"/>
      <c r="BX51" s="375"/>
      <c r="BY51" s="375"/>
      <c r="BZ51" s="375"/>
      <c r="CA51" s="375"/>
      <c r="CB51" s="375"/>
      <c r="CC51" s="375"/>
      <c r="CD51" s="375"/>
      <c r="CE51" s="375"/>
      <c r="CF51" s="375"/>
      <c r="CG51" s="375"/>
      <c r="CH51" s="375"/>
      <c r="CI51" s="375"/>
      <c r="CJ51" s="375"/>
      <c r="CK51" s="375"/>
      <c r="CL51" s="375"/>
      <c r="CM51" s="375"/>
      <c r="CN51" s="375"/>
      <c r="CO51" s="375"/>
      <c r="CP51" s="375"/>
      <c r="CQ51" s="375"/>
      <c r="CR51" s="375"/>
      <c r="CS51" s="375"/>
      <c r="CT51" s="375"/>
      <c r="CU51" s="375"/>
      <c r="CV51" s="375"/>
      <c r="CW51" s="375"/>
      <c r="CX51" s="375"/>
      <c r="CY51" s="375"/>
      <c r="CZ51" s="375"/>
      <c r="DA51" s="375"/>
      <c r="DB51" s="375"/>
      <c r="DC51" s="375"/>
      <c r="DD51" s="375"/>
      <c r="DE51" s="375"/>
      <c r="DF51" s="375"/>
      <c r="DG51" s="375"/>
      <c r="DH51" s="375"/>
      <c r="DI51" s="375"/>
      <c r="DJ51" s="375"/>
      <c r="DK51" s="375"/>
    </row>
    <row r="52" spans="1:115" s="37" customFormat="1" ht="161.25" customHeight="1" thickTop="1">
      <c r="A52" s="444">
        <v>18</v>
      </c>
      <c r="B52" s="445" t="s">
        <v>7</v>
      </c>
      <c r="C52" s="447">
        <v>10</v>
      </c>
      <c r="D52" s="451"/>
      <c r="E52" s="451"/>
      <c r="F52" s="431"/>
      <c r="G52" s="421"/>
      <c r="H52" s="27"/>
      <c r="I52" s="27"/>
      <c r="J52" s="27" t="s">
        <v>253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31" t="s">
        <v>314</v>
      </c>
      <c r="W52" s="28">
        <v>13412</v>
      </c>
      <c r="X52" s="27"/>
      <c r="Y52" s="27"/>
      <c r="Z52" s="27"/>
      <c r="AA52" s="27"/>
      <c r="AB52" s="27"/>
      <c r="AC52" s="27"/>
      <c r="AD52" s="27"/>
      <c r="AE52" s="27"/>
      <c r="AF52" s="33" t="s">
        <v>141</v>
      </c>
      <c r="AG52" s="27">
        <v>15.3</v>
      </c>
      <c r="AH52" s="31" t="s">
        <v>560</v>
      </c>
      <c r="AI52" s="32">
        <v>172812</v>
      </c>
      <c r="AJ52" s="27"/>
      <c r="AK52" s="27"/>
      <c r="AL52" s="27"/>
      <c r="AM52" s="27"/>
      <c r="AN52" s="33" t="s">
        <v>142</v>
      </c>
      <c r="AO52" s="27">
        <v>42.6</v>
      </c>
      <c r="AP52" s="83" t="s">
        <v>311</v>
      </c>
      <c r="AQ52" s="320" t="s">
        <v>313</v>
      </c>
      <c r="AR52" s="385"/>
      <c r="AS52" s="340"/>
      <c r="AT52" s="375"/>
      <c r="AU52" s="375"/>
      <c r="AV52" s="340"/>
      <c r="AW52" s="375"/>
      <c r="AX52" s="375"/>
      <c r="AY52" s="375"/>
      <c r="AZ52" s="375"/>
      <c r="BA52" s="375"/>
      <c r="BB52" s="375"/>
      <c r="BC52" s="375"/>
      <c r="BD52" s="375"/>
      <c r="BE52" s="375"/>
      <c r="BF52" s="375"/>
      <c r="BG52" s="375"/>
      <c r="BH52" s="375"/>
      <c r="BI52" s="375"/>
      <c r="BJ52" s="375"/>
      <c r="BK52" s="375"/>
      <c r="BL52" s="375"/>
      <c r="BM52" s="375"/>
      <c r="BN52" s="375"/>
      <c r="BO52" s="375"/>
      <c r="BP52" s="375"/>
      <c r="BQ52" s="375"/>
      <c r="BR52" s="375"/>
      <c r="BS52" s="375"/>
      <c r="BT52" s="375"/>
      <c r="BU52" s="375"/>
      <c r="BV52" s="375"/>
      <c r="BW52" s="375"/>
      <c r="BX52" s="375"/>
      <c r="BY52" s="375"/>
      <c r="BZ52" s="375"/>
      <c r="CA52" s="375"/>
      <c r="CB52" s="375"/>
      <c r="CC52" s="375"/>
      <c r="CD52" s="375"/>
      <c r="CE52" s="375"/>
      <c r="CF52" s="375"/>
      <c r="CG52" s="375"/>
      <c r="CH52" s="375"/>
      <c r="CI52" s="375"/>
      <c r="CJ52" s="375"/>
      <c r="CK52" s="375"/>
      <c r="CL52" s="375"/>
      <c r="CM52" s="375"/>
      <c r="CN52" s="375"/>
      <c r="CO52" s="375"/>
      <c r="CP52" s="375"/>
      <c r="CQ52" s="375"/>
      <c r="CR52" s="375"/>
      <c r="CS52" s="375"/>
      <c r="CT52" s="375"/>
      <c r="CU52" s="375"/>
      <c r="CV52" s="375"/>
      <c r="CW52" s="375"/>
      <c r="CX52" s="375"/>
      <c r="CY52" s="375"/>
      <c r="CZ52" s="375"/>
      <c r="DA52" s="375"/>
      <c r="DB52" s="375"/>
      <c r="DC52" s="375"/>
      <c r="DD52" s="375"/>
      <c r="DE52" s="375"/>
      <c r="DF52" s="375"/>
      <c r="DG52" s="375"/>
      <c r="DH52" s="375"/>
      <c r="DI52" s="375"/>
      <c r="DJ52" s="375"/>
      <c r="DK52" s="375"/>
    </row>
    <row r="53" spans="1:115" s="37" customFormat="1" ht="25.5" customHeight="1">
      <c r="A53" s="442"/>
      <c r="B53" s="446"/>
      <c r="C53" s="448"/>
      <c r="D53" s="452"/>
      <c r="E53" s="452"/>
      <c r="F53" s="438"/>
      <c r="G53" s="422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40" t="s">
        <v>661</v>
      </c>
      <c r="W53" s="39">
        <v>139</v>
      </c>
      <c r="X53" s="39"/>
      <c r="Y53" s="39"/>
      <c r="Z53" s="216"/>
      <c r="AA53" s="216"/>
      <c r="AB53" s="78" t="s">
        <v>143</v>
      </c>
      <c r="AC53" s="39">
        <v>13.4</v>
      </c>
      <c r="AD53" s="39"/>
      <c r="AE53" s="39"/>
      <c r="AF53" s="42" t="s">
        <v>186</v>
      </c>
      <c r="AG53" s="216">
        <v>33.299999999999997</v>
      </c>
      <c r="AH53" s="216"/>
      <c r="AI53" s="112"/>
      <c r="AJ53" s="216"/>
      <c r="AK53" s="216"/>
      <c r="AL53" s="216"/>
      <c r="AM53" s="216"/>
      <c r="AN53" s="42" t="s">
        <v>140</v>
      </c>
      <c r="AO53" s="39">
        <v>6.3</v>
      </c>
      <c r="AP53" s="30" t="s">
        <v>312</v>
      </c>
      <c r="AQ53" s="316">
        <v>5313</v>
      </c>
      <c r="AR53" s="385"/>
      <c r="AS53" s="340"/>
      <c r="AT53" s="375"/>
      <c r="AU53" s="375"/>
      <c r="AV53" s="340"/>
      <c r="AW53" s="375"/>
      <c r="AX53" s="375"/>
      <c r="AY53" s="375"/>
      <c r="AZ53" s="375"/>
      <c r="BA53" s="375"/>
      <c r="BB53" s="375"/>
      <c r="BC53" s="375"/>
      <c r="BD53" s="375"/>
      <c r="BE53" s="375"/>
      <c r="BF53" s="375"/>
      <c r="BG53" s="375"/>
      <c r="BH53" s="375"/>
      <c r="BI53" s="375"/>
      <c r="BJ53" s="375"/>
      <c r="BK53" s="375"/>
      <c r="BL53" s="375"/>
      <c r="BM53" s="375"/>
      <c r="BN53" s="375"/>
      <c r="BO53" s="375"/>
      <c r="BP53" s="375"/>
      <c r="BQ53" s="375"/>
      <c r="BR53" s="375"/>
      <c r="BS53" s="375"/>
      <c r="BT53" s="375"/>
      <c r="BU53" s="375"/>
      <c r="BV53" s="375"/>
      <c r="BW53" s="375"/>
      <c r="BX53" s="375"/>
      <c r="BY53" s="375"/>
      <c r="BZ53" s="375"/>
      <c r="CA53" s="375"/>
      <c r="CB53" s="375"/>
      <c r="CC53" s="375"/>
      <c r="CD53" s="375"/>
      <c r="CE53" s="375"/>
      <c r="CF53" s="375"/>
      <c r="CG53" s="375"/>
      <c r="CH53" s="375"/>
      <c r="CI53" s="375"/>
      <c r="CJ53" s="375"/>
      <c r="CK53" s="375"/>
      <c r="CL53" s="375"/>
      <c r="CM53" s="375"/>
      <c r="CN53" s="375"/>
      <c r="CO53" s="375"/>
      <c r="CP53" s="375"/>
      <c r="CQ53" s="375"/>
      <c r="CR53" s="375"/>
      <c r="CS53" s="375"/>
      <c r="CT53" s="375"/>
      <c r="CU53" s="375"/>
      <c r="CV53" s="375"/>
      <c r="CW53" s="375"/>
      <c r="CX53" s="375"/>
      <c r="CY53" s="375"/>
      <c r="CZ53" s="375"/>
      <c r="DA53" s="375"/>
      <c r="DB53" s="375"/>
      <c r="DC53" s="375"/>
      <c r="DD53" s="375"/>
      <c r="DE53" s="375"/>
      <c r="DF53" s="375"/>
      <c r="DG53" s="375"/>
      <c r="DH53" s="375"/>
      <c r="DI53" s="375"/>
      <c r="DJ53" s="375"/>
      <c r="DK53" s="375"/>
    </row>
    <row r="54" spans="1:115" s="37" customFormat="1" ht="12.75" customHeight="1" thickBot="1">
      <c r="A54" s="443"/>
      <c r="B54" s="46" t="s">
        <v>21</v>
      </c>
      <c r="C54" s="47"/>
      <c r="D54" s="48">
        <v>96.64</v>
      </c>
      <c r="E54" s="48">
        <v>-1.49</v>
      </c>
      <c r="F54" s="49">
        <v>110.9</v>
      </c>
      <c r="G54" s="262">
        <f>SUM(W54,AI54,AQ54)</f>
        <v>198817</v>
      </c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1">
        <v>13551</v>
      </c>
      <c r="X54" s="50"/>
      <c r="Y54" s="50"/>
      <c r="Z54" s="50"/>
      <c r="AA54" s="50"/>
      <c r="AB54" s="50"/>
      <c r="AC54" s="50">
        <v>13.4</v>
      </c>
      <c r="AD54" s="50"/>
      <c r="AE54" s="50"/>
      <c r="AF54" s="52"/>
      <c r="AG54" s="50">
        <f>SUM(AG52:AG53)</f>
        <v>48.599999999999994</v>
      </c>
      <c r="AH54" s="50"/>
      <c r="AI54" s="269">
        <v>172812</v>
      </c>
      <c r="AJ54" s="50"/>
      <c r="AK54" s="50"/>
      <c r="AL54" s="50"/>
      <c r="AM54" s="50"/>
      <c r="AN54" s="50"/>
      <c r="AO54" s="50">
        <f>SUM(AO52:AO53)</f>
        <v>48.9</v>
      </c>
      <c r="AP54" s="50"/>
      <c r="AQ54" s="312">
        <v>12454</v>
      </c>
      <c r="AR54" s="385"/>
      <c r="AS54" s="340"/>
      <c r="AT54" s="375"/>
      <c r="AU54" s="375"/>
      <c r="AV54" s="340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5"/>
      <c r="BU54" s="375"/>
      <c r="BV54" s="375"/>
      <c r="BW54" s="375"/>
      <c r="BX54" s="375"/>
      <c r="BY54" s="375"/>
      <c r="BZ54" s="375"/>
      <c r="CA54" s="375"/>
      <c r="CB54" s="375"/>
      <c r="CC54" s="375"/>
      <c r="CD54" s="375"/>
      <c r="CE54" s="375"/>
      <c r="CF54" s="375"/>
      <c r="CG54" s="375"/>
      <c r="CH54" s="375"/>
      <c r="CI54" s="375"/>
      <c r="CJ54" s="375"/>
      <c r="CK54" s="375"/>
      <c r="CL54" s="375"/>
      <c r="CM54" s="375"/>
      <c r="CN54" s="375"/>
      <c r="CO54" s="375"/>
      <c r="CP54" s="375"/>
      <c r="CQ54" s="375"/>
      <c r="CR54" s="375"/>
      <c r="CS54" s="375"/>
      <c r="CT54" s="375"/>
      <c r="CU54" s="375"/>
      <c r="CV54" s="375"/>
      <c r="CW54" s="375"/>
      <c r="CX54" s="375"/>
      <c r="CY54" s="375"/>
      <c r="CZ54" s="375"/>
      <c r="DA54" s="375"/>
      <c r="DB54" s="375"/>
      <c r="DC54" s="375"/>
      <c r="DD54" s="375"/>
      <c r="DE54" s="375"/>
      <c r="DF54" s="375"/>
      <c r="DG54" s="375"/>
      <c r="DH54" s="375"/>
      <c r="DI54" s="375"/>
      <c r="DJ54" s="375"/>
      <c r="DK54" s="375"/>
    </row>
    <row r="55" spans="1:115" s="98" customFormat="1" ht="87.75" customHeight="1" thickTop="1">
      <c r="A55" s="444">
        <v>19</v>
      </c>
      <c r="B55" s="445" t="s">
        <v>7</v>
      </c>
      <c r="C55" s="447">
        <v>12</v>
      </c>
      <c r="D55" s="451"/>
      <c r="E55" s="451"/>
      <c r="F55" s="431"/>
      <c r="G55" s="425"/>
      <c r="H55" s="30" t="s">
        <v>144</v>
      </c>
      <c r="I55" s="27">
        <v>1.1000000000000001</v>
      </c>
      <c r="J55" s="27" t="s">
        <v>259</v>
      </c>
      <c r="K55" s="28">
        <v>40824</v>
      </c>
      <c r="L55" s="27"/>
      <c r="M55" s="27"/>
      <c r="N55" s="216"/>
      <c r="O55" s="216"/>
      <c r="P55" s="30"/>
      <c r="Q55" s="27"/>
      <c r="R55" s="27"/>
      <c r="S55" s="27"/>
      <c r="T55" s="27"/>
      <c r="U55" s="27"/>
      <c r="V55" s="30" t="s">
        <v>664</v>
      </c>
      <c r="W55" s="41">
        <v>1841</v>
      </c>
      <c r="X55" s="30"/>
      <c r="Y55" s="27"/>
      <c r="Z55" s="216"/>
      <c r="AA55" s="216"/>
      <c r="AB55" s="78" t="s">
        <v>103</v>
      </c>
      <c r="AC55" s="27">
        <v>17.5</v>
      </c>
      <c r="AD55" s="31" t="s">
        <v>563</v>
      </c>
      <c r="AE55" s="28">
        <v>11371</v>
      </c>
      <c r="AF55" s="33"/>
      <c r="AG55" s="27"/>
      <c r="AH55" s="31" t="s">
        <v>662</v>
      </c>
      <c r="AI55" s="28">
        <v>11337</v>
      </c>
      <c r="AJ55" s="27"/>
      <c r="AK55" s="27"/>
      <c r="AL55" s="27"/>
      <c r="AM55" s="27"/>
      <c r="AN55" s="33" t="s">
        <v>206</v>
      </c>
      <c r="AO55" s="27">
        <v>17.8</v>
      </c>
      <c r="AP55" s="31" t="s">
        <v>561</v>
      </c>
      <c r="AQ55" s="313">
        <v>1841</v>
      </c>
      <c r="AR55" s="386"/>
      <c r="AS55" s="380"/>
      <c r="AT55" s="378"/>
      <c r="AU55" s="378"/>
      <c r="AV55" s="380"/>
      <c r="AW55" s="378"/>
      <c r="AX55" s="378"/>
      <c r="AY55" s="378"/>
      <c r="AZ55" s="378"/>
      <c r="BA55" s="378"/>
      <c r="BB55" s="378"/>
      <c r="BC55" s="378"/>
      <c r="BD55" s="378"/>
      <c r="BE55" s="378"/>
      <c r="BF55" s="378"/>
      <c r="BG55" s="378"/>
      <c r="BH55" s="378"/>
      <c r="BI55" s="378"/>
      <c r="BJ55" s="378"/>
      <c r="BK55" s="378"/>
      <c r="BL55" s="378"/>
      <c r="BM55" s="378"/>
      <c r="BN55" s="378"/>
      <c r="BO55" s="378"/>
      <c r="BP55" s="378"/>
      <c r="BQ55" s="378"/>
      <c r="BR55" s="378"/>
      <c r="BS55" s="378"/>
      <c r="BT55" s="378"/>
      <c r="BU55" s="378"/>
      <c r="BV55" s="378"/>
      <c r="BW55" s="378"/>
      <c r="BX55" s="378"/>
      <c r="BY55" s="378"/>
      <c r="BZ55" s="378"/>
      <c r="CA55" s="378"/>
      <c r="CB55" s="378"/>
      <c r="CC55" s="378"/>
      <c r="CD55" s="378"/>
      <c r="CE55" s="378"/>
      <c r="CF55" s="378"/>
      <c r="CG55" s="378"/>
      <c r="CH55" s="378"/>
      <c r="CI55" s="378"/>
      <c r="CJ55" s="378"/>
      <c r="CK55" s="378"/>
      <c r="CL55" s="378"/>
      <c r="CM55" s="378"/>
      <c r="CN55" s="378"/>
      <c r="CO55" s="378"/>
      <c r="CP55" s="378"/>
      <c r="CQ55" s="378"/>
      <c r="CR55" s="378"/>
      <c r="CS55" s="378"/>
      <c r="CT55" s="378"/>
      <c r="CU55" s="378"/>
      <c r="CV55" s="378"/>
      <c r="CW55" s="378"/>
      <c r="CX55" s="378"/>
      <c r="CY55" s="378"/>
      <c r="CZ55" s="378"/>
      <c r="DA55" s="378"/>
      <c r="DB55" s="378"/>
      <c r="DC55" s="378"/>
      <c r="DD55" s="378"/>
      <c r="DE55" s="378"/>
      <c r="DF55" s="378"/>
      <c r="DG55" s="378"/>
      <c r="DH55" s="378"/>
      <c r="DI55" s="378"/>
      <c r="DJ55" s="378"/>
      <c r="DK55" s="378"/>
    </row>
    <row r="56" spans="1:115" s="98" customFormat="1" ht="42.75" customHeight="1">
      <c r="A56" s="442"/>
      <c r="B56" s="458"/>
      <c r="C56" s="457"/>
      <c r="D56" s="460"/>
      <c r="E56" s="460"/>
      <c r="F56" s="439"/>
      <c r="G56" s="425"/>
      <c r="H56" s="40" t="s">
        <v>145</v>
      </c>
      <c r="I56" s="39">
        <v>1.4</v>
      </c>
      <c r="J56" s="40" t="s">
        <v>663</v>
      </c>
      <c r="K56" s="55">
        <v>9246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0" t="s">
        <v>564</v>
      </c>
      <c r="W56" s="216">
        <v>253</v>
      </c>
      <c r="X56" s="216"/>
      <c r="Y56" s="39"/>
      <c r="Z56" s="39"/>
      <c r="AA56" s="39"/>
      <c r="AB56" s="39"/>
      <c r="AC56" s="39"/>
      <c r="AD56" s="40" t="s">
        <v>315</v>
      </c>
      <c r="AE56" s="55">
        <v>4067</v>
      </c>
      <c r="AF56" s="42"/>
      <c r="AG56" s="39"/>
      <c r="AH56" s="39"/>
      <c r="AI56" s="39"/>
      <c r="AJ56" s="39"/>
      <c r="AK56" s="39"/>
      <c r="AL56" s="39"/>
      <c r="AM56" s="39"/>
      <c r="AN56" s="42" t="s">
        <v>146</v>
      </c>
      <c r="AO56" s="39">
        <v>10</v>
      </c>
      <c r="AP56" s="40" t="s">
        <v>562</v>
      </c>
      <c r="AQ56" s="321">
        <v>4659</v>
      </c>
      <c r="AR56" s="386"/>
      <c r="AS56" s="380"/>
      <c r="AT56" s="378"/>
      <c r="AU56" s="378"/>
      <c r="AV56" s="380"/>
      <c r="AW56" s="378"/>
      <c r="AX56" s="378"/>
      <c r="AY56" s="378"/>
      <c r="AZ56" s="378"/>
      <c r="BA56" s="378"/>
      <c r="BB56" s="378"/>
      <c r="BC56" s="378"/>
      <c r="BD56" s="378"/>
      <c r="BE56" s="378"/>
      <c r="BF56" s="378"/>
      <c r="BG56" s="378"/>
      <c r="BH56" s="378"/>
      <c r="BI56" s="378"/>
      <c r="BJ56" s="378"/>
      <c r="BK56" s="378"/>
      <c r="BL56" s="378"/>
      <c r="BM56" s="378"/>
      <c r="BN56" s="378"/>
      <c r="BO56" s="378"/>
      <c r="BP56" s="378"/>
      <c r="BQ56" s="378"/>
      <c r="BR56" s="378"/>
      <c r="BS56" s="378"/>
      <c r="BT56" s="378"/>
      <c r="BU56" s="378"/>
      <c r="BV56" s="378"/>
      <c r="BW56" s="378"/>
      <c r="BX56" s="378"/>
      <c r="BY56" s="378"/>
      <c r="BZ56" s="378"/>
      <c r="CA56" s="378"/>
      <c r="CB56" s="378"/>
      <c r="CC56" s="378"/>
      <c r="CD56" s="378"/>
      <c r="CE56" s="378"/>
      <c r="CF56" s="378"/>
      <c r="CG56" s="378"/>
      <c r="CH56" s="378"/>
      <c r="CI56" s="378"/>
      <c r="CJ56" s="378"/>
      <c r="CK56" s="378"/>
      <c r="CL56" s="378"/>
      <c r="CM56" s="378"/>
      <c r="CN56" s="378"/>
      <c r="CO56" s="378"/>
      <c r="CP56" s="378"/>
      <c r="CQ56" s="378"/>
      <c r="CR56" s="378"/>
      <c r="CS56" s="378"/>
      <c r="CT56" s="378"/>
      <c r="CU56" s="378"/>
      <c r="CV56" s="378"/>
      <c r="CW56" s="378"/>
      <c r="CX56" s="378"/>
      <c r="CY56" s="378"/>
      <c r="CZ56" s="378"/>
      <c r="DA56" s="378"/>
      <c r="DB56" s="378"/>
      <c r="DC56" s="378"/>
      <c r="DD56" s="378"/>
      <c r="DE56" s="378"/>
      <c r="DF56" s="378"/>
      <c r="DG56" s="378"/>
      <c r="DH56" s="378"/>
      <c r="DI56" s="378"/>
      <c r="DJ56" s="378"/>
      <c r="DK56" s="378"/>
    </row>
    <row r="57" spans="1:115" s="98" customFormat="1" ht="13.5" customHeight="1">
      <c r="A57" s="442"/>
      <c r="B57" s="446"/>
      <c r="C57" s="448"/>
      <c r="D57" s="452"/>
      <c r="E57" s="452"/>
      <c r="F57" s="438"/>
      <c r="G57" s="422"/>
      <c r="H57" s="216" t="s">
        <v>259</v>
      </c>
      <c r="I57" s="217">
        <v>50</v>
      </c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162"/>
      <c r="W57" s="162"/>
      <c r="Y57" s="217"/>
      <c r="Z57" s="217"/>
      <c r="AA57" s="217"/>
      <c r="AB57" s="217"/>
      <c r="AC57" s="217"/>
      <c r="AD57" s="217"/>
      <c r="AE57" s="217"/>
      <c r="AF57" s="109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156"/>
      <c r="AR57" s="386"/>
      <c r="AS57" s="380"/>
      <c r="AT57" s="378"/>
      <c r="AU57" s="378"/>
      <c r="AV57" s="380"/>
      <c r="AW57" s="378"/>
      <c r="AX57" s="378"/>
      <c r="AY57" s="378"/>
      <c r="AZ57" s="378"/>
      <c r="BA57" s="378"/>
      <c r="BB57" s="378"/>
      <c r="BC57" s="378"/>
      <c r="BD57" s="378"/>
      <c r="BE57" s="378"/>
      <c r="BF57" s="378"/>
      <c r="BG57" s="378"/>
      <c r="BH57" s="378"/>
      <c r="BI57" s="378"/>
      <c r="BJ57" s="378"/>
      <c r="BK57" s="378"/>
      <c r="BL57" s="378"/>
      <c r="BM57" s="378"/>
      <c r="BN57" s="378"/>
      <c r="BO57" s="378"/>
      <c r="BP57" s="378"/>
      <c r="BQ57" s="378"/>
      <c r="BR57" s="378"/>
      <c r="BS57" s="378"/>
      <c r="BT57" s="378"/>
      <c r="BU57" s="378"/>
      <c r="BV57" s="378"/>
      <c r="BW57" s="378"/>
      <c r="BX57" s="378"/>
      <c r="BY57" s="378"/>
      <c r="BZ57" s="378"/>
      <c r="CA57" s="378"/>
      <c r="CB57" s="378"/>
      <c r="CC57" s="378"/>
      <c r="CD57" s="378"/>
      <c r="CE57" s="378"/>
      <c r="CF57" s="378"/>
      <c r="CG57" s="378"/>
      <c r="CH57" s="378"/>
      <c r="CI57" s="378"/>
      <c r="CJ57" s="378"/>
      <c r="CK57" s="378"/>
      <c r="CL57" s="378"/>
      <c r="CM57" s="378"/>
      <c r="CN57" s="378"/>
      <c r="CO57" s="378"/>
      <c r="CP57" s="378"/>
      <c r="CQ57" s="378"/>
      <c r="CR57" s="378"/>
      <c r="CS57" s="378"/>
      <c r="CT57" s="378"/>
      <c r="CU57" s="378"/>
      <c r="CV57" s="378"/>
      <c r="CW57" s="378"/>
      <c r="CX57" s="378"/>
      <c r="CY57" s="378"/>
      <c r="CZ57" s="378"/>
      <c r="DA57" s="378"/>
      <c r="DB57" s="378"/>
      <c r="DC57" s="378"/>
      <c r="DD57" s="378"/>
      <c r="DE57" s="378"/>
      <c r="DF57" s="378"/>
      <c r="DG57" s="378"/>
      <c r="DH57" s="378"/>
      <c r="DI57" s="378"/>
      <c r="DJ57" s="378"/>
      <c r="DK57" s="378"/>
    </row>
    <row r="58" spans="1:115" s="98" customFormat="1" ht="12.75" customHeight="1" thickBot="1">
      <c r="A58" s="442"/>
      <c r="B58" s="46" t="s">
        <v>21</v>
      </c>
      <c r="C58" s="102"/>
      <c r="D58" s="48">
        <v>133.19999999999999</v>
      </c>
      <c r="E58" s="48">
        <v>-56.09</v>
      </c>
      <c r="F58" s="49">
        <v>97.8</v>
      </c>
      <c r="G58" s="262">
        <f>SUM(K58,W58,AE58,AI58,AQ58)</f>
        <v>85439</v>
      </c>
      <c r="H58" s="50"/>
      <c r="I58" s="50">
        <f>SUM(I55:I57)</f>
        <v>52.5</v>
      </c>
      <c r="J58" s="50"/>
      <c r="K58" s="51">
        <v>50070</v>
      </c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1">
        <v>2094</v>
      </c>
      <c r="X58" s="50"/>
      <c r="Y58" s="50"/>
      <c r="Z58" s="50"/>
      <c r="AA58" s="50"/>
      <c r="AB58" s="50"/>
      <c r="AC58" s="50">
        <v>17.5</v>
      </c>
      <c r="AD58" s="50"/>
      <c r="AE58" s="51">
        <v>15438</v>
      </c>
      <c r="AF58" s="52"/>
      <c r="AG58" s="50"/>
      <c r="AH58" s="50"/>
      <c r="AI58" s="51">
        <v>11337</v>
      </c>
      <c r="AJ58" s="50"/>
      <c r="AK58" s="50"/>
      <c r="AL58" s="50"/>
      <c r="AM58" s="50"/>
      <c r="AN58" s="50"/>
      <c r="AO58" s="50">
        <f>SUM(AO55:AO57)</f>
        <v>27.8</v>
      </c>
      <c r="AP58" s="50"/>
      <c r="AQ58" s="312">
        <v>6500</v>
      </c>
      <c r="AR58" s="386"/>
      <c r="AS58" s="380"/>
      <c r="AT58" s="378"/>
      <c r="AU58" s="378"/>
      <c r="AV58" s="380"/>
      <c r="AW58" s="378"/>
      <c r="AX58" s="378"/>
      <c r="AY58" s="378"/>
      <c r="AZ58" s="378"/>
      <c r="BA58" s="378"/>
      <c r="BB58" s="378"/>
      <c r="BC58" s="378"/>
      <c r="BD58" s="378"/>
      <c r="BE58" s="378"/>
      <c r="BF58" s="378"/>
      <c r="BG58" s="378"/>
      <c r="BH58" s="378"/>
      <c r="BI58" s="378"/>
      <c r="BJ58" s="378"/>
      <c r="BK58" s="378"/>
      <c r="BL58" s="378"/>
      <c r="BM58" s="378"/>
      <c r="BN58" s="378"/>
      <c r="BO58" s="378"/>
      <c r="BP58" s="378"/>
      <c r="BQ58" s="378"/>
      <c r="BR58" s="378"/>
      <c r="BS58" s="378"/>
      <c r="BT58" s="378"/>
      <c r="BU58" s="378"/>
      <c r="BV58" s="378"/>
      <c r="BW58" s="378"/>
      <c r="BX58" s="378"/>
      <c r="BY58" s="378"/>
      <c r="BZ58" s="378"/>
      <c r="CA58" s="378"/>
      <c r="CB58" s="378"/>
      <c r="CC58" s="378"/>
      <c r="CD58" s="378"/>
      <c r="CE58" s="378"/>
      <c r="CF58" s="378"/>
      <c r="CG58" s="378"/>
      <c r="CH58" s="378"/>
      <c r="CI58" s="378"/>
      <c r="CJ58" s="378"/>
      <c r="CK58" s="378"/>
      <c r="CL58" s="378"/>
      <c r="CM58" s="378"/>
      <c r="CN58" s="378"/>
      <c r="CO58" s="378"/>
      <c r="CP58" s="378"/>
      <c r="CQ58" s="378"/>
      <c r="CR58" s="378"/>
      <c r="CS58" s="378"/>
      <c r="CT58" s="378"/>
      <c r="CU58" s="378"/>
      <c r="CV58" s="378"/>
      <c r="CW58" s="378"/>
      <c r="CX58" s="378"/>
      <c r="CY58" s="378"/>
      <c r="CZ58" s="378"/>
      <c r="DA58" s="378"/>
      <c r="DB58" s="378"/>
      <c r="DC58" s="378"/>
      <c r="DD58" s="378"/>
      <c r="DE58" s="378"/>
      <c r="DF58" s="378"/>
      <c r="DG58" s="378"/>
      <c r="DH58" s="378"/>
      <c r="DI58" s="378"/>
      <c r="DJ58" s="378"/>
      <c r="DK58" s="378"/>
    </row>
    <row r="59" spans="1:115" s="37" customFormat="1" ht="58.5" customHeight="1" thickTop="1">
      <c r="A59" s="518">
        <v>20</v>
      </c>
      <c r="B59" s="445" t="s">
        <v>7</v>
      </c>
      <c r="C59" s="447">
        <v>14</v>
      </c>
      <c r="D59" s="451"/>
      <c r="E59" s="451"/>
      <c r="F59" s="431"/>
      <c r="G59" s="421"/>
      <c r="H59" s="27"/>
      <c r="I59" s="27"/>
      <c r="J59" s="27"/>
      <c r="K59" s="27"/>
      <c r="L59" s="27"/>
      <c r="M59" s="27"/>
      <c r="N59" s="27"/>
      <c r="O59" s="27"/>
      <c r="P59" s="31" t="s">
        <v>147</v>
      </c>
      <c r="Q59" s="27">
        <v>7.6</v>
      </c>
      <c r="R59" s="31" t="s">
        <v>692</v>
      </c>
      <c r="S59" s="28">
        <v>4988</v>
      </c>
      <c r="T59" s="27"/>
      <c r="U59" s="27"/>
      <c r="V59" s="31" t="s">
        <v>317</v>
      </c>
      <c r="W59" s="28">
        <v>2342</v>
      </c>
      <c r="X59" s="27"/>
      <c r="Y59" s="27"/>
      <c r="Z59" s="216"/>
      <c r="AA59" s="216"/>
      <c r="AB59" s="78" t="s">
        <v>87</v>
      </c>
      <c r="AC59" s="27">
        <v>15</v>
      </c>
      <c r="AD59" s="31" t="s">
        <v>567</v>
      </c>
      <c r="AE59" s="28">
        <v>25893</v>
      </c>
      <c r="AF59" s="33" t="s">
        <v>148</v>
      </c>
      <c r="AG59" s="27">
        <v>63.7</v>
      </c>
      <c r="AH59" s="31" t="s">
        <v>566</v>
      </c>
      <c r="AI59" s="28"/>
      <c r="AJ59" s="27"/>
      <c r="AK59" s="27"/>
      <c r="AL59" s="27" t="s">
        <v>565</v>
      </c>
      <c r="AM59" s="28">
        <v>59244</v>
      </c>
      <c r="AN59" s="33" t="s">
        <v>266</v>
      </c>
      <c r="AO59" s="27">
        <v>42.5</v>
      </c>
      <c r="AP59" s="31" t="s">
        <v>665</v>
      </c>
      <c r="AQ59" s="313">
        <v>1421</v>
      </c>
      <c r="AR59" s="385"/>
      <c r="AS59" s="340"/>
      <c r="AT59" s="375"/>
      <c r="AU59" s="375"/>
      <c r="AV59" s="340"/>
      <c r="AW59" s="375"/>
      <c r="AX59" s="375"/>
      <c r="AY59" s="375"/>
      <c r="AZ59" s="375"/>
      <c r="BA59" s="375"/>
      <c r="BB59" s="375"/>
      <c r="BC59" s="375"/>
      <c r="BD59" s="375"/>
      <c r="BE59" s="375"/>
      <c r="BF59" s="375"/>
      <c r="BG59" s="375"/>
      <c r="BH59" s="375"/>
      <c r="BI59" s="375"/>
      <c r="BJ59" s="375"/>
      <c r="BK59" s="375"/>
      <c r="BL59" s="375"/>
      <c r="BM59" s="375"/>
      <c r="BN59" s="375"/>
      <c r="BO59" s="375"/>
      <c r="BP59" s="375"/>
      <c r="BQ59" s="375"/>
      <c r="BR59" s="375"/>
      <c r="BS59" s="375"/>
      <c r="BT59" s="375"/>
      <c r="BU59" s="375"/>
      <c r="BV59" s="375"/>
      <c r="BW59" s="375"/>
      <c r="BX59" s="375"/>
      <c r="BY59" s="375"/>
      <c r="BZ59" s="375"/>
      <c r="CA59" s="375"/>
      <c r="CB59" s="375"/>
      <c r="CC59" s="375"/>
      <c r="CD59" s="375"/>
      <c r="CE59" s="375"/>
      <c r="CF59" s="375"/>
      <c r="CG59" s="375"/>
      <c r="CH59" s="375"/>
      <c r="CI59" s="375"/>
      <c r="CJ59" s="375"/>
      <c r="CK59" s="375"/>
      <c r="CL59" s="375"/>
      <c r="CM59" s="375"/>
      <c r="CN59" s="375"/>
      <c r="CO59" s="375"/>
      <c r="CP59" s="375"/>
      <c r="CQ59" s="375"/>
      <c r="CR59" s="375"/>
      <c r="CS59" s="375"/>
      <c r="CT59" s="375"/>
      <c r="CU59" s="375"/>
      <c r="CV59" s="375"/>
      <c r="CW59" s="375"/>
      <c r="CX59" s="375"/>
      <c r="CY59" s="375"/>
      <c r="CZ59" s="375"/>
      <c r="DA59" s="375"/>
      <c r="DB59" s="375"/>
      <c r="DC59" s="375"/>
      <c r="DD59" s="375"/>
      <c r="DE59" s="375"/>
      <c r="DF59" s="375"/>
      <c r="DG59" s="375"/>
      <c r="DH59" s="375"/>
      <c r="DI59" s="375"/>
      <c r="DJ59" s="375"/>
      <c r="DK59" s="375"/>
    </row>
    <row r="60" spans="1:115" s="37" customFormat="1" ht="27.75" customHeight="1">
      <c r="A60" s="442"/>
      <c r="B60" s="446"/>
      <c r="C60" s="448"/>
      <c r="D60" s="452"/>
      <c r="E60" s="452"/>
      <c r="F60" s="438"/>
      <c r="G60" s="425"/>
      <c r="H60" s="217"/>
      <c r="I60" s="217"/>
      <c r="J60" s="217"/>
      <c r="K60" s="217"/>
      <c r="L60" s="217"/>
      <c r="M60" s="217"/>
      <c r="N60" s="217"/>
      <c r="O60" s="217"/>
      <c r="P60" s="216"/>
      <c r="Q60" s="217"/>
      <c r="R60" s="217"/>
      <c r="S60" s="217"/>
      <c r="T60" s="217"/>
      <c r="U60" s="217"/>
      <c r="V60" s="62" t="s">
        <v>568</v>
      </c>
      <c r="W60" s="118">
        <v>2801</v>
      </c>
      <c r="X60" s="217"/>
      <c r="Y60" s="217"/>
      <c r="Z60" s="217"/>
      <c r="AA60" s="217"/>
      <c r="AB60" s="217"/>
      <c r="AC60" s="217"/>
      <c r="AD60" s="217"/>
      <c r="AE60" s="217"/>
      <c r="AF60" s="78"/>
      <c r="AG60" s="217"/>
      <c r="AH60" s="62"/>
      <c r="AI60" s="118"/>
      <c r="AJ60" s="217"/>
      <c r="AK60" s="217"/>
      <c r="AL60" s="217"/>
      <c r="AM60" s="217"/>
      <c r="AN60" s="42" t="s">
        <v>242</v>
      </c>
      <c r="AO60" s="217">
        <v>4.0999999999999996</v>
      </c>
      <c r="AP60" s="217"/>
      <c r="AQ60" s="156"/>
      <c r="AR60" s="385"/>
      <c r="AS60" s="340"/>
      <c r="AT60" s="375"/>
      <c r="AU60" s="375"/>
      <c r="AV60" s="340"/>
      <c r="AW60" s="375"/>
      <c r="AX60" s="375"/>
      <c r="AY60" s="375"/>
      <c r="AZ60" s="375"/>
      <c r="BA60" s="375"/>
      <c r="BB60" s="375"/>
      <c r="BC60" s="375"/>
      <c r="BD60" s="375"/>
      <c r="BE60" s="375"/>
      <c r="BF60" s="375"/>
      <c r="BG60" s="375"/>
      <c r="BH60" s="375"/>
      <c r="BI60" s="375"/>
      <c r="BJ60" s="375"/>
      <c r="BK60" s="375"/>
      <c r="BL60" s="375"/>
      <c r="BM60" s="375"/>
      <c r="BN60" s="375"/>
      <c r="BO60" s="375"/>
      <c r="BP60" s="375"/>
      <c r="BQ60" s="375"/>
      <c r="BR60" s="375"/>
      <c r="BS60" s="375"/>
      <c r="BT60" s="375"/>
      <c r="BU60" s="375"/>
      <c r="BV60" s="375"/>
      <c r="BW60" s="375"/>
      <c r="BX60" s="375"/>
      <c r="BY60" s="375"/>
      <c r="BZ60" s="375"/>
      <c r="CA60" s="375"/>
      <c r="CB60" s="375"/>
      <c r="CC60" s="375"/>
      <c r="CD60" s="375"/>
      <c r="CE60" s="375"/>
      <c r="CF60" s="375"/>
      <c r="CG60" s="375"/>
      <c r="CH60" s="375"/>
      <c r="CI60" s="375"/>
      <c r="CJ60" s="375"/>
      <c r="CK60" s="375"/>
      <c r="CL60" s="375"/>
      <c r="CM60" s="375"/>
      <c r="CN60" s="375"/>
      <c r="CO60" s="375"/>
      <c r="CP60" s="375"/>
      <c r="CQ60" s="375"/>
      <c r="CR60" s="375"/>
      <c r="CS60" s="375"/>
      <c r="CT60" s="375"/>
      <c r="CU60" s="375"/>
      <c r="CV60" s="375"/>
      <c r="CW60" s="375"/>
      <c r="CX60" s="375"/>
      <c r="CY60" s="375"/>
      <c r="CZ60" s="375"/>
      <c r="DA60" s="375"/>
      <c r="DB60" s="375"/>
      <c r="DC60" s="375"/>
      <c r="DD60" s="375"/>
      <c r="DE60" s="375"/>
      <c r="DF60" s="375"/>
      <c r="DG60" s="375"/>
      <c r="DH60" s="375"/>
      <c r="DI60" s="375"/>
      <c r="DJ60" s="375"/>
      <c r="DK60" s="375"/>
    </row>
    <row r="61" spans="1:115" s="247" customFormat="1" ht="12.75" customHeight="1">
      <c r="A61" s="519"/>
      <c r="B61" s="242" t="s">
        <v>21</v>
      </c>
      <c r="C61" s="243"/>
      <c r="D61" s="124">
        <v>177.42</v>
      </c>
      <c r="E61" s="124">
        <v>23.91</v>
      </c>
      <c r="F61" s="244">
        <v>132.9</v>
      </c>
      <c r="G61" s="542">
        <f>SUM(S61,W61,AE61,AI61,AM61,AQ61)</f>
        <v>96689</v>
      </c>
      <c r="H61" s="257"/>
      <c r="I61" s="257"/>
      <c r="J61" s="257"/>
      <c r="K61" s="257"/>
      <c r="L61" s="257"/>
      <c r="M61" s="257"/>
      <c r="N61" s="257"/>
      <c r="O61" s="257"/>
      <c r="P61" s="257"/>
      <c r="Q61" s="257">
        <f>SUM(Q59:Q60)</f>
        <v>7.6</v>
      </c>
      <c r="R61" s="257"/>
      <c r="S61" s="245">
        <v>4988</v>
      </c>
      <c r="T61" s="257"/>
      <c r="U61" s="257"/>
      <c r="V61" s="257"/>
      <c r="W61" s="245">
        <v>5143</v>
      </c>
      <c r="X61" s="257"/>
      <c r="Y61" s="257"/>
      <c r="Z61" s="257"/>
      <c r="AA61" s="257"/>
      <c r="AB61" s="257"/>
      <c r="AC61" s="257">
        <v>15</v>
      </c>
      <c r="AD61" s="257"/>
      <c r="AE61" s="245">
        <v>25893</v>
      </c>
      <c r="AF61" s="152"/>
      <c r="AG61" s="257">
        <v>63.7</v>
      </c>
      <c r="AH61" s="257"/>
      <c r="AI61" s="245"/>
      <c r="AJ61" s="257"/>
      <c r="AK61" s="257"/>
      <c r="AL61" s="257"/>
      <c r="AM61" s="245">
        <v>59244</v>
      </c>
      <c r="AN61" s="257"/>
      <c r="AO61" s="257">
        <f>SUM(AO59:AO60)</f>
        <v>46.6</v>
      </c>
      <c r="AP61" s="257"/>
      <c r="AQ61" s="322">
        <v>1421</v>
      </c>
      <c r="AR61" s="385"/>
      <c r="AS61" s="340"/>
      <c r="AT61" s="375"/>
      <c r="AU61" s="375"/>
      <c r="AV61" s="340"/>
      <c r="AW61" s="375"/>
      <c r="AX61" s="375"/>
      <c r="AY61" s="375"/>
      <c r="AZ61" s="375"/>
      <c r="BA61" s="375"/>
      <c r="BB61" s="375"/>
      <c r="BC61" s="375"/>
      <c r="BD61" s="375"/>
      <c r="BE61" s="375"/>
      <c r="BF61" s="375"/>
      <c r="BG61" s="375"/>
      <c r="BH61" s="375"/>
      <c r="BI61" s="375"/>
      <c r="BJ61" s="375"/>
      <c r="BK61" s="375"/>
      <c r="BL61" s="375"/>
      <c r="BM61" s="375"/>
      <c r="BN61" s="375"/>
      <c r="BO61" s="375"/>
      <c r="BP61" s="375"/>
      <c r="BQ61" s="375"/>
      <c r="BR61" s="375"/>
      <c r="BS61" s="375"/>
      <c r="BT61" s="375"/>
      <c r="BU61" s="375"/>
      <c r="BV61" s="375"/>
      <c r="BW61" s="375"/>
      <c r="BX61" s="375"/>
      <c r="BY61" s="375"/>
      <c r="BZ61" s="375"/>
      <c r="CA61" s="375"/>
      <c r="CB61" s="375"/>
      <c r="CC61" s="375"/>
      <c r="CD61" s="375"/>
      <c r="CE61" s="375"/>
      <c r="CF61" s="375"/>
      <c r="CG61" s="375"/>
      <c r="CH61" s="375"/>
      <c r="CI61" s="375"/>
      <c r="CJ61" s="375"/>
      <c r="CK61" s="375"/>
      <c r="CL61" s="375"/>
      <c r="CM61" s="375"/>
      <c r="CN61" s="375"/>
      <c r="CO61" s="375"/>
      <c r="CP61" s="375"/>
      <c r="CQ61" s="375"/>
      <c r="CR61" s="375"/>
      <c r="CS61" s="375"/>
      <c r="CT61" s="375"/>
      <c r="CU61" s="375"/>
      <c r="CV61" s="375"/>
      <c r="CW61" s="375"/>
      <c r="CX61" s="375"/>
      <c r="CY61" s="375"/>
      <c r="CZ61" s="375"/>
      <c r="DA61" s="375"/>
      <c r="DB61" s="375"/>
      <c r="DC61" s="375"/>
      <c r="DD61" s="375"/>
      <c r="DE61" s="375"/>
      <c r="DF61" s="375"/>
      <c r="DG61" s="375"/>
      <c r="DH61" s="375"/>
      <c r="DI61" s="375"/>
      <c r="DJ61" s="375"/>
      <c r="DK61" s="375"/>
    </row>
    <row r="62" spans="1:115" s="128" customFormat="1" ht="99" customHeight="1">
      <c r="A62" s="520">
        <v>21</v>
      </c>
      <c r="B62" s="471" t="s">
        <v>7</v>
      </c>
      <c r="C62" s="531">
        <v>18</v>
      </c>
      <c r="D62" s="532"/>
      <c r="E62" s="532"/>
      <c r="F62" s="534"/>
      <c r="G62" s="536"/>
      <c r="H62" s="39"/>
      <c r="I62" s="39"/>
      <c r="J62" s="40" t="s">
        <v>679</v>
      </c>
      <c r="K62" s="251" t="s">
        <v>680</v>
      </c>
      <c r="L62" s="39"/>
      <c r="M62" s="39"/>
      <c r="N62" s="39"/>
      <c r="O62" s="39"/>
      <c r="P62" s="39"/>
      <c r="Q62" s="39"/>
      <c r="R62" s="40" t="s">
        <v>690</v>
      </c>
      <c r="S62" s="55"/>
      <c r="T62" s="39"/>
      <c r="U62" s="39"/>
      <c r="V62" s="39" t="s">
        <v>681</v>
      </c>
      <c r="W62" s="55">
        <v>2228</v>
      </c>
      <c r="X62" s="39"/>
      <c r="Y62" s="39"/>
      <c r="Z62" s="39"/>
      <c r="AA62" s="39"/>
      <c r="AB62" s="39"/>
      <c r="AC62" s="39"/>
      <c r="AD62" s="40" t="s">
        <v>676</v>
      </c>
      <c r="AE62" s="55">
        <v>24613</v>
      </c>
      <c r="AF62" s="42"/>
      <c r="AG62" s="39"/>
      <c r="AH62" s="40" t="s">
        <v>674</v>
      </c>
      <c r="AI62" s="55">
        <v>178632</v>
      </c>
      <c r="AJ62" s="39"/>
      <c r="AK62" s="39"/>
      <c r="AL62" s="39"/>
      <c r="AM62" s="55"/>
      <c r="AN62" s="39"/>
      <c r="AO62" s="39"/>
      <c r="AP62" s="252" t="s">
        <v>675</v>
      </c>
      <c r="AQ62" s="321">
        <v>4062</v>
      </c>
      <c r="AR62" s="385"/>
      <c r="AS62" s="340"/>
      <c r="AT62" s="375"/>
      <c r="AU62" s="375"/>
      <c r="AV62" s="340"/>
      <c r="AW62" s="375"/>
      <c r="AX62" s="375"/>
      <c r="AY62" s="375"/>
      <c r="AZ62" s="375"/>
      <c r="BA62" s="375"/>
      <c r="BB62" s="375"/>
      <c r="BC62" s="375"/>
      <c r="BD62" s="375"/>
      <c r="BE62" s="375"/>
      <c r="BF62" s="375"/>
      <c r="BG62" s="375"/>
      <c r="BH62" s="375"/>
      <c r="BI62" s="375"/>
      <c r="BJ62" s="375"/>
      <c r="BK62" s="375"/>
      <c r="BL62" s="375"/>
      <c r="BM62" s="375"/>
      <c r="BN62" s="375"/>
      <c r="BO62" s="375"/>
      <c r="BP62" s="375"/>
      <c r="BQ62" s="375"/>
      <c r="BR62" s="375"/>
      <c r="BS62" s="375"/>
      <c r="BT62" s="375"/>
      <c r="BU62" s="375"/>
      <c r="BV62" s="375"/>
      <c r="BW62" s="375"/>
      <c r="BX62" s="375"/>
      <c r="BY62" s="375"/>
      <c r="BZ62" s="375"/>
      <c r="CA62" s="375"/>
      <c r="CB62" s="375"/>
      <c r="CC62" s="375"/>
      <c r="CD62" s="375"/>
      <c r="CE62" s="375"/>
      <c r="CF62" s="375"/>
      <c r="CG62" s="375"/>
      <c r="CH62" s="375"/>
      <c r="CI62" s="375"/>
      <c r="CJ62" s="375"/>
      <c r="CK62" s="375"/>
      <c r="CL62" s="375"/>
      <c r="CM62" s="375"/>
      <c r="CN62" s="375"/>
      <c r="CO62" s="375"/>
      <c r="CP62" s="375"/>
      <c r="CQ62" s="375"/>
      <c r="CR62" s="375"/>
      <c r="CS62" s="375"/>
      <c r="CT62" s="375"/>
      <c r="CU62" s="375"/>
      <c r="CV62" s="375"/>
      <c r="CW62" s="375"/>
      <c r="CX62" s="375"/>
      <c r="CY62" s="375"/>
      <c r="CZ62" s="375"/>
      <c r="DA62" s="375"/>
      <c r="DB62" s="375"/>
      <c r="DC62" s="375"/>
      <c r="DD62" s="375"/>
      <c r="DE62" s="375"/>
      <c r="DF62" s="375"/>
      <c r="DG62" s="375"/>
      <c r="DH62" s="375"/>
      <c r="DI62" s="375"/>
      <c r="DJ62" s="375"/>
      <c r="DK62" s="375"/>
    </row>
    <row r="63" spans="1:115" s="128" customFormat="1" ht="54.75" customHeight="1">
      <c r="A63" s="521"/>
      <c r="B63" s="471"/>
      <c r="C63" s="521"/>
      <c r="D63" s="533"/>
      <c r="E63" s="533"/>
      <c r="F63" s="535"/>
      <c r="G63" s="537"/>
      <c r="H63" s="39"/>
      <c r="I63" s="39"/>
      <c r="J63" s="40" t="s">
        <v>678</v>
      </c>
      <c r="K63" s="55">
        <v>19448</v>
      </c>
      <c r="L63" s="39"/>
      <c r="M63" s="39"/>
      <c r="N63" s="39"/>
      <c r="O63" s="39"/>
      <c r="P63" s="39"/>
      <c r="Q63" s="39"/>
      <c r="R63" s="40" t="s">
        <v>677</v>
      </c>
      <c r="S63" s="55"/>
      <c r="T63" s="39"/>
      <c r="U63" s="39"/>
      <c r="V63" s="40" t="s">
        <v>682</v>
      </c>
      <c r="W63" s="55">
        <v>30348</v>
      </c>
      <c r="X63" s="39"/>
      <c r="Y63" s="39"/>
      <c r="Z63" s="39"/>
      <c r="AA63" s="39"/>
      <c r="AB63" s="39"/>
      <c r="AC63" s="39"/>
      <c r="AD63" s="39"/>
      <c r="AE63" s="55"/>
      <c r="AF63" s="42"/>
      <c r="AG63" s="39"/>
      <c r="AH63" s="39"/>
      <c r="AI63" s="55"/>
      <c r="AJ63" s="39"/>
      <c r="AK63" s="39"/>
      <c r="AL63" s="39"/>
      <c r="AM63" s="55"/>
      <c r="AN63" s="39"/>
      <c r="AO63" s="39"/>
      <c r="AP63" s="39"/>
      <c r="AQ63" s="321"/>
      <c r="AR63" s="385"/>
      <c r="AS63" s="340"/>
      <c r="AT63" s="375"/>
      <c r="AU63" s="375"/>
      <c r="AV63" s="340"/>
      <c r="AW63" s="375"/>
      <c r="AX63" s="375"/>
      <c r="AY63" s="375"/>
      <c r="AZ63" s="375"/>
      <c r="BA63" s="375"/>
      <c r="BB63" s="375"/>
      <c r="BC63" s="375"/>
      <c r="BD63" s="375"/>
      <c r="BE63" s="375"/>
      <c r="BF63" s="375"/>
      <c r="BG63" s="375"/>
      <c r="BH63" s="375"/>
      <c r="BI63" s="375"/>
      <c r="BJ63" s="375"/>
      <c r="BK63" s="375"/>
      <c r="BL63" s="375"/>
      <c r="BM63" s="375"/>
      <c r="BN63" s="375"/>
      <c r="BO63" s="375"/>
      <c r="BP63" s="375"/>
      <c r="BQ63" s="375"/>
      <c r="BR63" s="375"/>
      <c r="BS63" s="375"/>
      <c r="BT63" s="375"/>
      <c r="BU63" s="375"/>
      <c r="BV63" s="375"/>
      <c r="BW63" s="375"/>
      <c r="BX63" s="375"/>
      <c r="BY63" s="375"/>
      <c r="BZ63" s="375"/>
      <c r="CA63" s="375"/>
      <c r="CB63" s="375"/>
      <c r="CC63" s="375"/>
      <c r="CD63" s="375"/>
      <c r="CE63" s="375"/>
      <c r="CF63" s="375"/>
      <c r="CG63" s="375"/>
      <c r="CH63" s="375"/>
      <c r="CI63" s="375"/>
      <c r="CJ63" s="375"/>
      <c r="CK63" s="375"/>
      <c r="CL63" s="375"/>
      <c r="CM63" s="375"/>
      <c r="CN63" s="375"/>
      <c r="CO63" s="375"/>
      <c r="CP63" s="375"/>
      <c r="CQ63" s="375"/>
      <c r="CR63" s="375"/>
      <c r="CS63" s="375"/>
      <c r="CT63" s="375"/>
      <c r="CU63" s="375"/>
      <c r="CV63" s="375"/>
      <c r="CW63" s="375"/>
      <c r="CX63" s="375"/>
      <c r="CY63" s="375"/>
      <c r="CZ63" s="375"/>
      <c r="DA63" s="375"/>
      <c r="DB63" s="375"/>
      <c r="DC63" s="375"/>
      <c r="DD63" s="375"/>
      <c r="DE63" s="375"/>
      <c r="DF63" s="375"/>
      <c r="DG63" s="375"/>
      <c r="DH63" s="375"/>
      <c r="DI63" s="375"/>
      <c r="DJ63" s="375"/>
      <c r="DK63" s="375"/>
    </row>
    <row r="64" spans="1:115" s="246" customFormat="1" ht="14.25" customHeight="1" thickBot="1">
      <c r="A64" s="253"/>
      <c r="B64" s="242" t="s">
        <v>21</v>
      </c>
      <c r="C64" s="253"/>
      <c r="D64" s="248"/>
      <c r="E64" s="248"/>
      <c r="F64" s="249">
        <v>239.4</v>
      </c>
      <c r="G64" s="270">
        <f>SUM(K64,S64,W64,AE64,AI64,AQ64)</f>
        <v>349256</v>
      </c>
      <c r="H64" s="158"/>
      <c r="I64" s="158"/>
      <c r="J64" s="158"/>
      <c r="K64" s="250">
        <v>68096</v>
      </c>
      <c r="L64" s="158"/>
      <c r="M64" s="158"/>
      <c r="N64" s="158"/>
      <c r="O64" s="158"/>
      <c r="P64" s="158"/>
      <c r="Q64" s="158"/>
      <c r="R64" s="158"/>
      <c r="S64" s="250">
        <v>41277</v>
      </c>
      <c r="T64" s="158"/>
      <c r="U64" s="158"/>
      <c r="V64" s="158"/>
      <c r="W64" s="250">
        <v>32576</v>
      </c>
      <c r="X64" s="158"/>
      <c r="Y64" s="158"/>
      <c r="Z64" s="158"/>
      <c r="AA64" s="158"/>
      <c r="AB64" s="158"/>
      <c r="AC64" s="158"/>
      <c r="AD64" s="158"/>
      <c r="AE64" s="250">
        <v>24613</v>
      </c>
      <c r="AF64" s="193"/>
      <c r="AG64" s="158"/>
      <c r="AH64" s="158"/>
      <c r="AI64" s="250">
        <v>178632</v>
      </c>
      <c r="AJ64" s="158"/>
      <c r="AK64" s="158"/>
      <c r="AL64" s="158"/>
      <c r="AM64" s="250"/>
      <c r="AN64" s="158"/>
      <c r="AO64" s="158"/>
      <c r="AP64" s="158"/>
      <c r="AQ64" s="323">
        <v>4062</v>
      </c>
      <c r="AR64" s="385"/>
      <c r="AS64" s="340"/>
      <c r="AT64" s="375"/>
      <c r="AU64" s="375"/>
      <c r="AV64" s="340"/>
      <c r="AW64" s="375"/>
      <c r="AX64" s="375"/>
      <c r="AY64" s="375"/>
      <c r="AZ64" s="375"/>
      <c r="BA64" s="375"/>
      <c r="BB64" s="375"/>
      <c r="BC64" s="375"/>
      <c r="BD64" s="375"/>
      <c r="BE64" s="375"/>
      <c r="BF64" s="375"/>
      <c r="BG64" s="375"/>
      <c r="BH64" s="375"/>
      <c r="BI64" s="375"/>
      <c r="BJ64" s="375"/>
      <c r="BK64" s="375"/>
      <c r="BL64" s="375"/>
      <c r="BM64" s="375"/>
      <c r="BN64" s="375"/>
      <c r="BO64" s="375"/>
      <c r="BP64" s="375"/>
      <c r="BQ64" s="375"/>
      <c r="BR64" s="375"/>
      <c r="BS64" s="375"/>
      <c r="BT64" s="375"/>
      <c r="BU64" s="375"/>
      <c r="BV64" s="375"/>
      <c r="BW64" s="375"/>
      <c r="BX64" s="375"/>
      <c r="BY64" s="375"/>
      <c r="BZ64" s="375"/>
      <c r="CA64" s="375"/>
      <c r="CB64" s="375"/>
      <c r="CC64" s="375"/>
      <c r="CD64" s="375"/>
      <c r="CE64" s="375"/>
      <c r="CF64" s="375"/>
      <c r="CG64" s="375"/>
      <c r="CH64" s="375"/>
      <c r="CI64" s="375"/>
      <c r="CJ64" s="375"/>
      <c r="CK64" s="375"/>
      <c r="CL64" s="375"/>
      <c r="CM64" s="375"/>
      <c r="CN64" s="375"/>
      <c r="CO64" s="375"/>
      <c r="CP64" s="375"/>
      <c r="CQ64" s="375"/>
      <c r="CR64" s="375"/>
      <c r="CS64" s="375"/>
      <c r="CT64" s="375"/>
      <c r="CU64" s="375"/>
      <c r="CV64" s="375"/>
      <c r="CW64" s="375"/>
      <c r="CX64" s="375"/>
      <c r="CY64" s="375"/>
      <c r="CZ64" s="375"/>
      <c r="DA64" s="375"/>
      <c r="DB64" s="375"/>
      <c r="DC64" s="375"/>
      <c r="DD64" s="375"/>
      <c r="DE64" s="375"/>
      <c r="DF64" s="375"/>
      <c r="DG64" s="375"/>
      <c r="DH64" s="375"/>
      <c r="DI64" s="375"/>
      <c r="DJ64" s="375"/>
      <c r="DK64" s="375"/>
    </row>
    <row r="65" spans="1:115" s="37" customFormat="1" ht="64.5" customHeight="1" thickTop="1">
      <c r="A65" s="444">
        <v>22</v>
      </c>
      <c r="B65" s="447" t="s">
        <v>10</v>
      </c>
      <c r="C65" s="447">
        <v>2</v>
      </c>
      <c r="D65" s="451"/>
      <c r="E65" s="451"/>
      <c r="F65" s="431"/>
      <c r="G65" s="241"/>
      <c r="H65" s="173"/>
      <c r="I65" s="240"/>
      <c r="J65" s="240" t="s">
        <v>320</v>
      </c>
      <c r="K65" s="41">
        <v>117625</v>
      </c>
      <c r="L65" s="240"/>
      <c r="M65" s="240"/>
      <c r="N65" s="240"/>
      <c r="O65" s="240"/>
      <c r="P65" s="30" t="s">
        <v>171</v>
      </c>
      <c r="Q65" s="240">
        <v>57</v>
      </c>
      <c r="R65" s="240" t="s">
        <v>386</v>
      </c>
      <c r="S65" s="41">
        <v>1210</v>
      </c>
      <c r="T65" s="240"/>
      <c r="U65" s="240"/>
      <c r="V65" s="240"/>
      <c r="W65" s="240"/>
      <c r="X65" s="240"/>
      <c r="Y65" s="240"/>
      <c r="Z65" s="240"/>
      <c r="AA65" s="240"/>
      <c r="AB65" s="240"/>
      <c r="AC65" s="240"/>
      <c r="AD65" s="30" t="s">
        <v>319</v>
      </c>
      <c r="AE65" s="41">
        <v>12257</v>
      </c>
      <c r="AF65" s="78" t="s">
        <v>164</v>
      </c>
      <c r="AG65" s="240">
        <v>31.7</v>
      </c>
      <c r="AH65" s="111" t="s">
        <v>516</v>
      </c>
      <c r="AI65" s="112">
        <v>12426</v>
      </c>
      <c r="AJ65" s="113" t="s">
        <v>62</v>
      </c>
      <c r="AK65" s="139">
        <v>21.4</v>
      </c>
      <c r="AL65" s="240" t="s">
        <v>517</v>
      </c>
      <c r="AM65" s="41">
        <v>6533</v>
      </c>
      <c r="AN65" s="78" t="s">
        <v>134</v>
      </c>
      <c r="AO65" s="240">
        <v>8.5</v>
      </c>
      <c r="AP65" s="30" t="s">
        <v>518</v>
      </c>
      <c r="AQ65" s="324">
        <v>14957</v>
      </c>
      <c r="AR65" s="385"/>
      <c r="AS65" s="340"/>
      <c r="AT65" s="375"/>
      <c r="AU65" s="375"/>
      <c r="AV65" s="340"/>
      <c r="AW65" s="375"/>
      <c r="AX65" s="375"/>
      <c r="AY65" s="375"/>
      <c r="AZ65" s="375"/>
      <c r="BA65" s="375"/>
      <c r="BB65" s="375"/>
      <c r="BC65" s="375"/>
      <c r="BD65" s="375"/>
      <c r="BE65" s="375"/>
      <c r="BF65" s="375"/>
      <c r="BG65" s="375"/>
      <c r="BH65" s="375"/>
      <c r="BI65" s="375"/>
      <c r="BJ65" s="375"/>
      <c r="BK65" s="375"/>
      <c r="BL65" s="375"/>
      <c r="BM65" s="375"/>
      <c r="BN65" s="375"/>
      <c r="BO65" s="375"/>
      <c r="BP65" s="375"/>
      <c r="BQ65" s="375"/>
      <c r="BR65" s="375"/>
      <c r="BS65" s="375"/>
      <c r="BT65" s="375"/>
      <c r="BU65" s="375"/>
      <c r="BV65" s="375"/>
      <c r="BW65" s="375"/>
      <c r="BX65" s="375"/>
      <c r="BY65" s="375"/>
      <c r="BZ65" s="375"/>
      <c r="CA65" s="375"/>
      <c r="CB65" s="375"/>
      <c r="CC65" s="375"/>
      <c r="CD65" s="375"/>
      <c r="CE65" s="375"/>
      <c r="CF65" s="375"/>
      <c r="CG65" s="375"/>
      <c r="CH65" s="375"/>
      <c r="CI65" s="375"/>
      <c r="CJ65" s="375"/>
      <c r="CK65" s="375"/>
      <c r="CL65" s="375"/>
      <c r="CM65" s="375"/>
      <c r="CN65" s="375"/>
      <c r="CO65" s="375"/>
      <c r="CP65" s="375"/>
      <c r="CQ65" s="375"/>
      <c r="CR65" s="375"/>
      <c r="CS65" s="375"/>
      <c r="CT65" s="375"/>
      <c r="CU65" s="375"/>
      <c r="CV65" s="375"/>
      <c r="CW65" s="375"/>
      <c r="CX65" s="375"/>
      <c r="CY65" s="375"/>
      <c r="CZ65" s="375"/>
      <c r="DA65" s="375"/>
      <c r="DB65" s="375"/>
      <c r="DC65" s="375"/>
      <c r="DD65" s="375"/>
      <c r="DE65" s="375"/>
      <c r="DF65" s="375"/>
      <c r="DG65" s="375"/>
      <c r="DH65" s="375"/>
      <c r="DI65" s="375"/>
      <c r="DJ65" s="375"/>
      <c r="DK65" s="375"/>
    </row>
    <row r="66" spans="1:115" s="37" customFormat="1" ht="27" customHeight="1">
      <c r="A66" s="442"/>
      <c r="B66" s="448"/>
      <c r="C66" s="448"/>
      <c r="D66" s="452"/>
      <c r="E66" s="452"/>
      <c r="F66" s="438"/>
      <c r="G66" s="212"/>
      <c r="H66" s="117"/>
      <c r="I66" s="63"/>
      <c r="J66" s="62" t="s">
        <v>321</v>
      </c>
      <c r="K66" s="118">
        <v>11420</v>
      </c>
      <c r="L66" s="63"/>
      <c r="M66" s="63"/>
      <c r="N66" s="206"/>
      <c r="O66" s="206"/>
      <c r="P66" s="30"/>
      <c r="Q66" s="63"/>
      <c r="R66" s="195"/>
      <c r="S66" s="206"/>
      <c r="T66" s="63"/>
      <c r="U66" s="63"/>
      <c r="V66" s="195"/>
      <c r="W66" s="206"/>
      <c r="X66" s="63"/>
      <c r="Y66" s="63"/>
      <c r="Z66" s="195"/>
      <c r="AA66" s="206"/>
      <c r="AB66" s="63"/>
      <c r="AC66" s="63"/>
      <c r="AD66" s="195"/>
      <c r="AE66" s="206"/>
      <c r="AF66" s="109"/>
      <c r="AG66" s="63"/>
      <c r="AH66" s="62"/>
      <c r="AI66" s="118"/>
      <c r="AJ66" s="63"/>
      <c r="AK66" s="63"/>
      <c r="AL66" s="195"/>
      <c r="AM66" s="206"/>
      <c r="AN66" s="40" t="s">
        <v>146</v>
      </c>
      <c r="AO66" s="63">
        <v>10</v>
      </c>
      <c r="AP66" s="62" t="s">
        <v>318</v>
      </c>
      <c r="AQ66" s="318">
        <v>1103</v>
      </c>
      <c r="AR66" s="385"/>
      <c r="AS66" s="340"/>
      <c r="AT66" s="375"/>
      <c r="AU66" s="375"/>
      <c r="AV66" s="340"/>
      <c r="AW66" s="375"/>
      <c r="AX66" s="375"/>
      <c r="AY66" s="375"/>
      <c r="AZ66" s="375"/>
      <c r="BA66" s="375"/>
      <c r="BB66" s="375"/>
      <c r="BC66" s="375"/>
      <c r="BD66" s="375"/>
      <c r="BE66" s="375"/>
      <c r="BF66" s="375"/>
      <c r="BG66" s="375"/>
      <c r="BH66" s="375"/>
      <c r="BI66" s="375"/>
      <c r="BJ66" s="375"/>
      <c r="BK66" s="375"/>
      <c r="BL66" s="375"/>
      <c r="BM66" s="375"/>
      <c r="BN66" s="375"/>
      <c r="BO66" s="375"/>
      <c r="BP66" s="375"/>
      <c r="BQ66" s="375"/>
      <c r="BR66" s="375"/>
      <c r="BS66" s="375"/>
      <c r="BT66" s="375"/>
      <c r="BU66" s="375"/>
      <c r="BV66" s="375"/>
      <c r="BW66" s="375"/>
      <c r="BX66" s="375"/>
      <c r="BY66" s="375"/>
      <c r="BZ66" s="375"/>
      <c r="CA66" s="375"/>
      <c r="CB66" s="375"/>
      <c r="CC66" s="375"/>
      <c r="CD66" s="375"/>
      <c r="CE66" s="375"/>
      <c r="CF66" s="375"/>
      <c r="CG66" s="375"/>
      <c r="CH66" s="375"/>
      <c r="CI66" s="375"/>
      <c r="CJ66" s="375"/>
      <c r="CK66" s="375"/>
      <c r="CL66" s="375"/>
      <c r="CM66" s="375"/>
      <c r="CN66" s="375"/>
      <c r="CO66" s="375"/>
      <c r="CP66" s="375"/>
      <c r="CQ66" s="375"/>
      <c r="CR66" s="375"/>
      <c r="CS66" s="375"/>
      <c r="CT66" s="375"/>
      <c r="CU66" s="375"/>
      <c r="CV66" s="375"/>
      <c r="CW66" s="375"/>
      <c r="CX66" s="375"/>
      <c r="CY66" s="375"/>
      <c r="CZ66" s="375"/>
      <c r="DA66" s="375"/>
      <c r="DB66" s="375"/>
      <c r="DC66" s="375"/>
      <c r="DD66" s="375"/>
      <c r="DE66" s="375"/>
      <c r="DF66" s="375"/>
      <c r="DG66" s="375"/>
      <c r="DH66" s="375"/>
      <c r="DI66" s="375"/>
      <c r="DJ66" s="375"/>
      <c r="DK66" s="375"/>
    </row>
    <row r="67" spans="1:115" s="37" customFormat="1" ht="12.75" customHeight="1" thickBot="1">
      <c r="A67" s="443"/>
      <c r="B67" s="46" t="s">
        <v>21</v>
      </c>
      <c r="C67" s="47"/>
      <c r="D67" s="48">
        <v>192.64</v>
      </c>
      <c r="E67" s="48">
        <v>-96.77</v>
      </c>
      <c r="F67" s="49">
        <v>128.6</v>
      </c>
      <c r="G67" s="262">
        <f>SUM(K67,S67,AE67,AI67,AM67,AQ67)</f>
        <v>177531</v>
      </c>
      <c r="H67" s="50"/>
      <c r="I67" s="50"/>
      <c r="J67" s="50"/>
      <c r="K67" s="51">
        <v>129045</v>
      </c>
      <c r="L67" s="50"/>
      <c r="M67" s="50"/>
      <c r="N67" s="50"/>
      <c r="O67" s="50"/>
      <c r="P67" s="50"/>
      <c r="Q67" s="50">
        <f>SUM(Q65:Q66)</f>
        <v>57</v>
      </c>
      <c r="R67" s="50"/>
      <c r="S67" s="51">
        <v>1210</v>
      </c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1">
        <v>12257</v>
      </c>
      <c r="AF67" s="52"/>
      <c r="AG67" s="50">
        <v>31.7</v>
      </c>
      <c r="AH67" s="50"/>
      <c r="AI67" s="51">
        <v>12426</v>
      </c>
      <c r="AJ67" s="50"/>
      <c r="AK67" s="50">
        <v>21.4</v>
      </c>
      <c r="AL67" s="50"/>
      <c r="AM67" s="51">
        <v>6533</v>
      </c>
      <c r="AN67" s="50"/>
      <c r="AO67" s="50">
        <f>SUM(AO65:AO66)</f>
        <v>18.5</v>
      </c>
      <c r="AP67" s="50"/>
      <c r="AQ67" s="312">
        <v>16060</v>
      </c>
      <c r="AR67" s="385"/>
      <c r="AS67" s="340"/>
      <c r="AT67" s="375"/>
      <c r="AU67" s="375"/>
      <c r="AV67" s="340"/>
      <c r="AW67" s="375"/>
      <c r="AX67" s="375"/>
      <c r="AY67" s="375"/>
      <c r="AZ67" s="375"/>
      <c r="BA67" s="375"/>
      <c r="BB67" s="375"/>
      <c r="BC67" s="375"/>
      <c r="BD67" s="375"/>
      <c r="BE67" s="375"/>
      <c r="BF67" s="375"/>
      <c r="BG67" s="375"/>
      <c r="BH67" s="375"/>
      <c r="BI67" s="375"/>
      <c r="BJ67" s="375"/>
      <c r="BK67" s="375"/>
      <c r="BL67" s="375"/>
      <c r="BM67" s="375"/>
      <c r="BN67" s="375"/>
      <c r="BO67" s="375"/>
      <c r="BP67" s="375"/>
      <c r="BQ67" s="375"/>
      <c r="BR67" s="375"/>
      <c r="BS67" s="375"/>
      <c r="BT67" s="375"/>
      <c r="BU67" s="375"/>
      <c r="BV67" s="375"/>
      <c r="BW67" s="375"/>
      <c r="BX67" s="375"/>
      <c r="BY67" s="375"/>
      <c r="BZ67" s="375"/>
      <c r="CA67" s="375"/>
      <c r="CB67" s="375"/>
      <c r="CC67" s="375"/>
      <c r="CD67" s="375"/>
      <c r="CE67" s="375"/>
      <c r="CF67" s="375"/>
      <c r="CG67" s="375"/>
      <c r="CH67" s="375"/>
      <c r="CI67" s="375"/>
      <c r="CJ67" s="375"/>
      <c r="CK67" s="375"/>
      <c r="CL67" s="375"/>
      <c r="CM67" s="375"/>
      <c r="CN67" s="375"/>
      <c r="CO67" s="375"/>
      <c r="CP67" s="375"/>
      <c r="CQ67" s="375"/>
      <c r="CR67" s="375"/>
      <c r="CS67" s="375"/>
      <c r="CT67" s="375"/>
      <c r="CU67" s="375"/>
      <c r="CV67" s="375"/>
      <c r="CW67" s="375"/>
      <c r="CX67" s="375"/>
      <c r="CY67" s="375"/>
      <c r="CZ67" s="375"/>
      <c r="DA67" s="375"/>
      <c r="DB67" s="375"/>
      <c r="DC67" s="375"/>
      <c r="DD67" s="375"/>
      <c r="DE67" s="375"/>
      <c r="DF67" s="375"/>
      <c r="DG67" s="375"/>
      <c r="DH67" s="375"/>
      <c r="DI67" s="375"/>
      <c r="DJ67" s="375"/>
      <c r="DK67" s="375"/>
    </row>
    <row r="68" spans="1:115" s="37" customFormat="1" ht="73.5" customHeight="1" thickTop="1">
      <c r="A68" s="444">
        <v>23</v>
      </c>
      <c r="B68" s="133" t="s">
        <v>10</v>
      </c>
      <c r="C68" s="133" t="s">
        <v>33</v>
      </c>
      <c r="D68" s="121"/>
      <c r="E68" s="121"/>
      <c r="F68" s="122"/>
      <c r="G68" s="122"/>
      <c r="H68" s="31" t="s">
        <v>175</v>
      </c>
      <c r="I68" s="27">
        <v>133.69999999999999</v>
      </c>
      <c r="J68" s="83" t="s">
        <v>327</v>
      </c>
      <c r="K68" s="123" t="s">
        <v>326</v>
      </c>
      <c r="L68" s="27"/>
      <c r="M68" s="27"/>
      <c r="N68" s="27"/>
      <c r="O68" s="27"/>
      <c r="P68" s="31" t="s">
        <v>61</v>
      </c>
      <c r="Q68" s="27">
        <v>27.2</v>
      </c>
      <c r="R68" s="31" t="s">
        <v>520</v>
      </c>
      <c r="S68" s="28">
        <v>38302</v>
      </c>
      <c r="T68" s="27"/>
      <c r="U68" s="27"/>
      <c r="V68" s="31" t="s">
        <v>328</v>
      </c>
      <c r="W68" s="27">
        <v>546</v>
      </c>
      <c r="X68" s="27"/>
      <c r="Y68" s="27"/>
      <c r="Z68" s="27"/>
      <c r="AA68" s="27"/>
      <c r="AB68" s="27"/>
      <c r="AC68" s="27"/>
      <c r="AD68" s="31" t="s">
        <v>519</v>
      </c>
      <c r="AE68" s="28">
        <v>14058</v>
      </c>
      <c r="AF68" s="33"/>
      <c r="AG68" s="27"/>
      <c r="AH68" s="31" t="s">
        <v>322</v>
      </c>
      <c r="AI68" s="31" t="s">
        <v>323</v>
      </c>
      <c r="AJ68" s="27"/>
      <c r="AK68" s="27"/>
      <c r="AL68" s="27"/>
      <c r="AM68" s="27"/>
      <c r="AN68" s="27"/>
      <c r="AO68" s="27"/>
      <c r="AP68" s="83" t="s">
        <v>324</v>
      </c>
      <c r="AQ68" s="325" t="s">
        <v>325</v>
      </c>
      <c r="AR68" s="385"/>
      <c r="AS68" s="340"/>
      <c r="AT68" s="375"/>
      <c r="AU68" s="375"/>
      <c r="AV68" s="340"/>
      <c r="AW68" s="375"/>
      <c r="AX68" s="375"/>
      <c r="AY68" s="375"/>
      <c r="AZ68" s="375"/>
      <c r="BA68" s="375"/>
      <c r="BB68" s="375"/>
      <c r="BC68" s="375"/>
      <c r="BD68" s="375"/>
      <c r="BE68" s="375"/>
      <c r="BF68" s="375"/>
      <c r="BG68" s="375"/>
      <c r="BH68" s="375"/>
      <c r="BI68" s="375"/>
      <c r="BJ68" s="375"/>
      <c r="BK68" s="375"/>
      <c r="BL68" s="375"/>
      <c r="BM68" s="375"/>
      <c r="BN68" s="375"/>
      <c r="BO68" s="375"/>
      <c r="BP68" s="375"/>
      <c r="BQ68" s="375"/>
      <c r="BR68" s="375"/>
      <c r="BS68" s="375"/>
      <c r="BT68" s="375"/>
      <c r="BU68" s="375"/>
      <c r="BV68" s="375"/>
      <c r="BW68" s="375"/>
      <c r="BX68" s="375"/>
      <c r="BY68" s="375"/>
      <c r="BZ68" s="375"/>
      <c r="CA68" s="375"/>
      <c r="CB68" s="375"/>
      <c r="CC68" s="375"/>
      <c r="CD68" s="375"/>
      <c r="CE68" s="375"/>
      <c r="CF68" s="375"/>
      <c r="CG68" s="375"/>
      <c r="CH68" s="375"/>
      <c r="CI68" s="375"/>
      <c r="CJ68" s="375"/>
      <c r="CK68" s="375"/>
      <c r="CL68" s="375"/>
      <c r="CM68" s="375"/>
      <c r="CN68" s="375"/>
      <c r="CO68" s="375"/>
      <c r="CP68" s="375"/>
      <c r="CQ68" s="375"/>
      <c r="CR68" s="375"/>
      <c r="CS68" s="375"/>
      <c r="CT68" s="375"/>
      <c r="CU68" s="375"/>
      <c r="CV68" s="375"/>
      <c r="CW68" s="375"/>
      <c r="CX68" s="375"/>
      <c r="CY68" s="375"/>
      <c r="CZ68" s="375"/>
      <c r="DA68" s="375"/>
      <c r="DB68" s="375"/>
      <c r="DC68" s="375"/>
      <c r="DD68" s="375"/>
      <c r="DE68" s="375"/>
      <c r="DF68" s="375"/>
      <c r="DG68" s="375"/>
      <c r="DH68" s="375"/>
      <c r="DI68" s="375"/>
      <c r="DJ68" s="375"/>
      <c r="DK68" s="375"/>
    </row>
    <row r="69" spans="1:115" s="37" customFormat="1" ht="16.5" customHeight="1" thickBot="1">
      <c r="A69" s="443"/>
      <c r="B69" s="46" t="s">
        <v>21</v>
      </c>
      <c r="C69" s="47"/>
      <c r="D69" s="124">
        <v>195.87</v>
      </c>
      <c r="E69" s="124">
        <v>-50.15</v>
      </c>
      <c r="F69" s="49">
        <v>160.9</v>
      </c>
      <c r="G69" s="271">
        <f>SUM(K69,S69,W69,AE69,AI69,AQ69)</f>
        <v>114990</v>
      </c>
      <c r="H69" s="259"/>
      <c r="I69" s="259">
        <v>133.69999999999999</v>
      </c>
      <c r="J69" s="259"/>
      <c r="K69" s="118">
        <v>46797</v>
      </c>
      <c r="L69" s="259"/>
      <c r="M69" s="259"/>
      <c r="N69" s="259"/>
      <c r="O69" s="259"/>
      <c r="P69" s="259"/>
      <c r="Q69" s="259">
        <v>27.2</v>
      </c>
      <c r="R69" s="259"/>
      <c r="S69" s="118">
        <v>38302</v>
      </c>
      <c r="T69" s="259"/>
      <c r="U69" s="259"/>
      <c r="V69" s="259"/>
      <c r="W69" s="259">
        <v>546</v>
      </c>
      <c r="X69" s="259"/>
      <c r="Y69" s="259"/>
      <c r="Z69" s="259"/>
      <c r="AA69" s="259"/>
      <c r="AB69" s="50"/>
      <c r="AC69" s="50"/>
      <c r="AD69" s="50"/>
      <c r="AE69" s="51">
        <v>14058</v>
      </c>
      <c r="AF69" s="109"/>
      <c r="AG69" s="259"/>
      <c r="AH69" s="259"/>
      <c r="AI69" s="118">
        <v>13869</v>
      </c>
      <c r="AJ69" s="259"/>
      <c r="AK69" s="259"/>
      <c r="AL69" s="259"/>
      <c r="AM69" s="259"/>
      <c r="AN69" s="259"/>
      <c r="AO69" s="259"/>
      <c r="AP69" s="259"/>
      <c r="AQ69" s="318">
        <v>1418</v>
      </c>
      <c r="AR69" s="385"/>
      <c r="AS69" s="340"/>
      <c r="AT69" s="375"/>
      <c r="AU69" s="375"/>
      <c r="AV69" s="340"/>
      <c r="AW69" s="375"/>
      <c r="AX69" s="375"/>
      <c r="AY69" s="375"/>
      <c r="AZ69" s="375"/>
      <c r="BA69" s="375"/>
      <c r="BB69" s="375"/>
      <c r="BC69" s="375"/>
      <c r="BD69" s="375"/>
      <c r="BE69" s="375"/>
      <c r="BF69" s="375"/>
      <c r="BG69" s="375"/>
      <c r="BH69" s="375"/>
      <c r="BI69" s="375"/>
      <c r="BJ69" s="375"/>
      <c r="BK69" s="375"/>
      <c r="BL69" s="375"/>
      <c r="BM69" s="375"/>
      <c r="BN69" s="375"/>
      <c r="BO69" s="375"/>
      <c r="BP69" s="375"/>
      <c r="BQ69" s="375"/>
      <c r="BR69" s="375"/>
      <c r="BS69" s="375"/>
      <c r="BT69" s="375"/>
      <c r="BU69" s="375"/>
      <c r="BV69" s="375"/>
      <c r="BW69" s="375"/>
      <c r="BX69" s="375"/>
      <c r="BY69" s="375"/>
      <c r="BZ69" s="375"/>
      <c r="CA69" s="375"/>
      <c r="CB69" s="375"/>
      <c r="CC69" s="375"/>
      <c r="CD69" s="375"/>
      <c r="CE69" s="375"/>
      <c r="CF69" s="375"/>
      <c r="CG69" s="375"/>
      <c r="CH69" s="375"/>
      <c r="CI69" s="375"/>
      <c r="CJ69" s="375"/>
      <c r="CK69" s="375"/>
      <c r="CL69" s="375"/>
      <c r="CM69" s="375"/>
      <c r="CN69" s="375"/>
      <c r="CO69" s="375"/>
      <c r="CP69" s="375"/>
      <c r="CQ69" s="375"/>
      <c r="CR69" s="375"/>
      <c r="CS69" s="375"/>
      <c r="CT69" s="375"/>
      <c r="CU69" s="375"/>
      <c r="CV69" s="375"/>
      <c r="CW69" s="375"/>
      <c r="CX69" s="375"/>
      <c r="CY69" s="375"/>
      <c r="CZ69" s="375"/>
      <c r="DA69" s="375"/>
      <c r="DB69" s="375"/>
      <c r="DC69" s="375"/>
      <c r="DD69" s="375"/>
      <c r="DE69" s="375"/>
      <c r="DF69" s="375"/>
      <c r="DG69" s="375"/>
      <c r="DH69" s="375"/>
      <c r="DI69" s="375"/>
      <c r="DJ69" s="375"/>
      <c r="DK69" s="375"/>
    </row>
    <row r="70" spans="1:115" s="37" customFormat="1" ht="13.5" customHeight="1" thickTop="1">
      <c r="A70" s="444">
        <v>24</v>
      </c>
      <c r="B70" s="447" t="s">
        <v>10</v>
      </c>
      <c r="C70" s="447">
        <v>4</v>
      </c>
      <c r="D70" s="451"/>
      <c r="E70" s="451"/>
      <c r="F70" s="431"/>
      <c r="G70" s="211"/>
      <c r="H70" s="27"/>
      <c r="I70" s="27"/>
      <c r="J70" s="27"/>
      <c r="K70" s="27"/>
      <c r="L70" s="27"/>
      <c r="M70" s="27"/>
      <c r="N70" s="27"/>
      <c r="O70" s="27"/>
      <c r="P70" s="31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125"/>
      <c r="AC70" s="72"/>
      <c r="AD70" s="194"/>
      <c r="AE70" s="205"/>
      <c r="AF70" s="33" t="s">
        <v>267</v>
      </c>
      <c r="AG70" s="27">
        <v>12.5</v>
      </c>
      <c r="AH70" s="27"/>
      <c r="AI70" s="28"/>
      <c r="AJ70" s="27"/>
      <c r="AK70" s="27"/>
      <c r="AL70" s="27"/>
      <c r="AM70" s="27"/>
      <c r="AN70" s="33" t="s">
        <v>268</v>
      </c>
      <c r="AO70" s="27">
        <v>8.6</v>
      </c>
      <c r="AP70" s="27"/>
      <c r="AQ70" s="315"/>
      <c r="AR70" s="385"/>
      <c r="AS70" s="340"/>
      <c r="AT70" s="375"/>
      <c r="AU70" s="375"/>
      <c r="AV70" s="340"/>
      <c r="AW70" s="375"/>
      <c r="AX70" s="375"/>
      <c r="AY70" s="375"/>
      <c r="AZ70" s="375"/>
      <c r="BA70" s="375"/>
      <c r="BB70" s="375"/>
      <c r="BC70" s="375"/>
      <c r="BD70" s="375"/>
      <c r="BE70" s="375"/>
      <c r="BF70" s="375"/>
      <c r="BG70" s="375"/>
      <c r="BH70" s="375"/>
      <c r="BI70" s="375"/>
      <c r="BJ70" s="375"/>
      <c r="BK70" s="375"/>
      <c r="BL70" s="375"/>
      <c r="BM70" s="375"/>
      <c r="BN70" s="375"/>
      <c r="BO70" s="375"/>
      <c r="BP70" s="375"/>
      <c r="BQ70" s="375"/>
      <c r="BR70" s="375"/>
      <c r="BS70" s="375"/>
      <c r="BT70" s="375"/>
      <c r="BU70" s="375"/>
      <c r="BV70" s="375"/>
      <c r="BW70" s="375"/>
      <c r="BX70" s="375"/>
      <c r="BY70" s="375"/>
      <c r="BZ70" s="375"/>
      <c r="CA70" s="375"/>
      <c r="CB70" s="375"/>
      <c r="CC70" s="375"/>
      <c r="CD70" s="375"/>
      <c r="CE70" s="375"/>
      <c r="CF70" s="375"/>
      <c r="CG70" s="375"/>
      <c r="CH70" s="375"/>
      <c r="CI70" s="375"/>
      <c r="CJ70" s="375"/>
      <c r="CK70" s="375"/>
      <c r="CL70" s="375"/>
      <c r="CM70" s="375"/>
      <c r="CN70" s="375"/>
      <c r="CO70" s="375"/>
      <c r="CP70" s="375"/>
      <c r="CQ70" s="375"/>
      <c r="CR70" s="375"/>
      <c r="CS70" s="375"/>
      <c r="CT70" s="375"/>
      <c r="CU70" s="375"/>
      <c r="CV70" s="375"/>
      <c r="CW70" s="375"/>
      <c r="CX70" s="375"/>
      <c r="CY70" s="375"/>
      <c r="CZ70" s="375"/>
      <c r="DA70" s="375"/>
      <c r="DB70" s="375"/>
      <c r="DC70" s="375"/>
      <c r="DD70" s="375"/>
      <c r="DE70" s="375"/>
      <c r="DF70" s="375"/>
      <c r="DG70" s="375"/>
      <c r="DH70" s="375"/>
      <c r="DI70" s="375"/>
      <c r="DJ70" s="375"/>
      <c r="DK70" s="375"/>
    </row>
    <row r="71" spans="1:115" s="37" customFormat="1" ht="43.5" customHeight="1">
      <c r="A71" s="442"/>
      <c r="B71" s="448"/>
      <c r="C71" s="448"/>
      <c r="D71" s="452"/>
      <c r="E71" s="452"/>
      <c r="F71" s="438"/>
      <c r="G71" s="213"/>
      <c r="H71" s="126"/>
      <c r="I71" s="127"/>
      <c r="J71" s="126" t="s">
        <v>521</v>
      </c>
      <c r="K71" s="127">
        <v>820</v>
      </c>
      <c r="L71" s="128"/>
      <c r="M71" s="128"/>
      <c r="N71" s="128"/>
      <c r="O71" s="129"/>
      <c r="Q71" s="63"/>
      <c r="R71" s="195"/>
      <c r="S71" s="206"/>
      <c r="T71" s="63"/>
      <c r="U71" s="63"/>
      <c r="V71" s="62" t="s">
        <v>330</v>
      </c>
      <c r="W71" s="130">
        <v>137</v>
      </c>
      <c r="X71" s="63"/>
      <c r="Y71" s="63"/>
      <c r="Z71" s="195"/>
      <c r="AA71" s="206"/>
      <c r="AB71" s="78" t="s">
        <v>92</v>
      </c>
      <c r="AC71" s="63">
        <v>10</v>
      </c>
      <c r="AD71" s="62" t="s">
        <v>329</v>
      </c>
      <c r="AE71" s="118">
        <v>3659</v>
      </c>
      <c r="AF71" s="78" t="s">
        <v>261</v>
      </c>
      <c r="AG71" s="39">
        <v>5.4</v>
      </c>
      <c r="AH71" s="40" t="s">
        <v>522</v>
      </c>
      <c r="AI71" s="55">
        <v>4904</v>
      </c>
      <c r="AJ71" s="39"/>
      <c r="AK71" s="39"/>
      <c r="AL71" s="195"/>
      <c r="AM71" s="206"/>
      <c r="AN71" s="62"/>
      <c r="AO71" s="63"/>
      <c r="AP71" s="40" t="s">
        <v>523</v>
      </c>
      <c r="AQ71" s="321">
        <v>2125</v>
      </c>
      <c r="AR71" s="385"/>
      <c r="AS71" s="340"/>
      <c r="AT71" s="375"/>
      <c r="AU71" s="375"/>
      <c r="AV71" s="340"/>
      <c r="AW71" s="375"/>
      <c r="AX71" s="375"/>
      <c r="AY71" s="375"/>
      <c r="AZ71" s="375"/>
      <c r="BA71" s="375"/>
      <c r="BB71" s="375"/>
      <c r="BC71" s="375"/>
      <c r="BD71" s="375"/>
      <c r="BE71" s="375"/>
      <c r="BF71" s="375"/>
      <c r="BG71" s="375"/>
      <c r="BH71" s="375"/>
      <c r="BI71" s="375"/>
      <c r="BJ71" s="375"/>
      <c r="BK71" s="375"/>
      <c r="BL71" s="375"/>
      <c r="BM71" s="375"/>
      <c r="BN71" s="375"/>
      <c r="BO71" s="375"/>
      <c r="BP71" s="375"/>
      <c r="BQ71" s="375"/>
      <c r="BR71" s="375"/>
      <c r="BS71" s="375"/>
      <c r="BT71" s="375"/>
      <c r="BU71" s="375"/>
      <c r="BV71" s="375"/>
      <c r="BW71" s="375"/>
      <c r="BX71" s="375"/>
      <c r="BY71" s="375"/>
      <c r="BZ71" s="375"/>
      <c r="CA71" s="375"/>
      <c r="CB71" s="375"/>
      <c r="CC71" s="375"/>
      <c r="CD71" s="375"/>
      <c r="CE71" s="375"/>
      <c r="CF71" s="375"/>
      <c r="CG71" s="375"/>
      <c r="CH71" s="375"/>
      <c r="CI71" s="375"/>
      <c r="CJ71" s="375"/>
      <c r="CK71" s="375"/>
      <c r="CL71" s="375"/>
      <c r="CM71" s="375"/>
      <c r="CN71" s="375"/>
      <c r="CO71" s="375"/>
      <c r="CP71" s="375"/>
      <c r="CQ71" s="375"/>
      <c r="CR71" s="375"/>
      <c r="CS71" s="375"/>
      <c r="CT71" s="375"/>
      <c r="CU71" s="375"/>
      <c r="CV71" s="375"/>
      <c r="CW71" s="375"/>
      <c r="CX71" s="375"/>
      <c r="CY71" s="375"/>
      <c r="CZ71" s="375"/>
      <c r="DA71" s="375"/>
      <c r="DB71" s="375"/>
      <c r="DC71" s="375"/>
      <c r="DD71" s="375"/>
      <c r="DE71" s="375"/>
      <c r="DF71" s="375"/>
      <c r="DG71" s="375"/>
      <c r="DH71" s="375"/>
      <c r="DI71" s="375"/>
      <c r="DJ71" s="375"/>
      <c r="DK71" s="375"/>
    </row>
    <row r="72" spans="1:115" s="37" customFormat="1" ht="13.5" customHeight="1" thickBot="1">
      <c r="A72" s="443"/>
      <c r="B72" s="46" t="s">
        <v>21</v>
      </c>
      <c r="C72" s="47"/>
      <c r="D72" s="48">
        <v>79.849999999999994</v>
      </c>
      <c r="E72" s="48">
        <v>-154.13999999999999</v>
      </c>
      <c r="F72" s="49">
        <v>36.5</v>
      </c>
      <c r="G72" s="262">
        <f>SUM(K72,W72,AE72,AI72,AQ72)</f>
        <v>11645</v>
      </c>
      <c r="H72" s="50"/>
      <c r="I72" s="50"/>
      <c r="J72" s="50"/>
      <c r="K72" s="50">
        <v>820</v>
      </c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>
        <v>137</v>
      </c>
      <c r="X72" s="50"/>
      <c r="Y72" s="50"/>
      <c r="Z72" s="50"/>
      <c r="AA72" s="50"/>
      <c r="AB72" s="50"/>
      <c r="AC72" s="50">
        <v>10</v>
      </c>
      <c r="AD72" s="50"/>
      <c r="AE72" s="51">
        <v>3659</v>
      </c>
      <c r="AF72" s="131"/>
      <c r="AG72" s="50">
        <f>SUM(AG70:AG71)</f>
        <v>17.899999999999999</v>
      </c>
      <c r="AH72" s="50"/>
      <c r="AI72" s="51">
        <v>4904</v>
      </c>
      <c r="AJ72" s="50"/>
      <c r="AK72" s="50"/>
      <c r="AL72" s="50"/>
      <c r="AM72" s="50"/>
      <c r="AN72" s="50"/>
      <c r="AO72" s="50">
        <v>8.6</v>
      </c>
      <c r="AP72" s="50"/>
      <c r="AQ72" s="312">
        <v>2125</v>
      </c>
      <c r="AR72" s="385"/>
      <c r="AS72" s="340"/>
      <c r="AT72" s="375"/>
      <c r="AU72" s="375"/>
      <c r="AV72" s="340"/>
      <c r="AW72" s="375"/>
      <c r="AX72" s="375"/>
      <c r="AY72" s="375"/>
      <c r="AZ72" s="375"/>
      <c r="BA72" s="375"/>
      <c r="BB72" s="375"/>
      <c r="BC72" s="375"/>
      <c r="BD72" s="375"/>
      <c r="BE72" s="375"/>
      <c r="BF72" s="375"/>
      <c r="BG72" s="375"/>
      <c r="BH72" s="375"/>
      <c r="BI72" s="375"/>
      <c r="BJ72" s="375"/>
      <c r="BK72" s="375"/>
      <c r="BL72" s="375"/>
      <c r="BM72" s="375"/>
      <c r="BN72" s="375"/>
      <c r="BO72" s="375"/>
      <c r="BP72" s="375"/>
      <c r="BQ72" s="375"/>
      <c r="BR72" s="375"/>
      <c r="BS72" s="375"/>
      <c r="BT72" s="375"/>
      <c r="BU72" s="375"/>
      <c r="BV72" s="375"/>
      <c r="BW72" s="375"/>
      <c r="BX72" s="375"/>
      <c r="BY72" s="375"/>
      <c r="BZ72" s="375"/>
      <c r="CA72" s="375"/>
      <c r="CB72" s="375"/>
      <c r="CC72" s="375"/>
      <c r="CD72" s="375"/>
      <c r="CE72" s="375"/>
      <c r="CF72" s="375"/>
      <c r="CG72" s="375"/>
      <c r="CH72" s="375"/>
      <c r="CI72" s="375"/>
      <c r="CJ72" s="375"/>
      <c r="CK72" s="375"/>
      <c r="CL72" s="375"/>
      <c r="CM72" s="375"/>
      <c r="CN72" s="375"/>
      <c r="CO72" s="375"/>
      <c r="CP72" s="375"/>
      <c r="CQ72" s="375"/>
      <c r="CR72" s="375"/>
      <c r="CS72" s="375"/>
      <c r="CT72" s="375"/>
      <c r="CU72" s="375"/>
      <c r="CV72" s="375"/>
      <c r="CW72" s="375"/>
      <c r="CX72" s="375"/>
      <c r="CY72" s="375"/>
      <c r="CZ72" s="375"/>
      <c r="DA72" s="375"/>
      <c r="DB72" s="375"/>
      <c r="DC72" s="375"/>
      <c r="DD72" s="375"/>
      <c r="DE72" s="375"/>
      <c r="DF72" s="375"/>
      <c r="DG72" s="375"/>
      <c r="DH72" s="375"/>
      <c r="DI72" s="375"/>
      <c r="DJ72" s="375"/>
      <c r="DK72" s="375"/>
    </row>
    <row r="73" spans="1:115" s="37" customFormat="1" ht="108.75" customHeight="1" thickTop="1">
      <c r="A73" s="444">
        <v>25</v>
      </c>
      <c r="B73" s="132" t="s">
        <v>10</v>
      </c>
      <c r="C73" s="133">
        <v>6</v>
      </c>
      <c r="D73" s="134"/>
      <c r="E73" s="134"/>
      <c r="F73" s="122"/>
      <c r="G73" s="135"/>
      <c r="H73" s="30"/>
      <c r="I73" s="28"/>
      <c r="J73" s="30" t="s">
        <v>525</v>
      </c>
      <c r="K73" s="28">
        <v>31877</v>
      </c>
      <c r="L73" s="27"/>
      <c r="M73" s="27"/>
      <c r="N73" s="27"/>
      <c r="O73" s="27"/>
      <c r="P73" s="31" t="s">
        <v>165</v>
      </c>
      <c r="Q73" s="27">
        <v>26.6</v>
      </c>
      <c r="R73" s="27"/>
      <c r="S73" s="27"/>
      <c r="T73" s="27"/>
      <c r="U73" s="27"/>
      <c r="V73" s="27"/>
      <c r="W73" s="27"/>
      <c r="X73" s="27"/>
      <c r="Y73" s="27"/>
      <c r="Z73" s="216"/>
      <c r="AA73" s="216"/>
      <c r="AB73" s="78" t="s">
        <v>81</v>
      </c>
      <c r="AC73" s="27">
        <v>7.5</v>
      </c>
      <c r="AD73" s="27"/>
      <c r="AE73" s="27"/>
      <c r="AF73" s="33" t="s">
        <v>269</v>
      </c>
      <c r="AG73" s="27">
        <v>20</v>
      </c>
      <c r="AH73" s="31" t="s">
        <v>524</v>
      </c>
      <c r="AI73" s="32">
        <v>19811</v>
      </c>
      <c r="AJ73" s="27"/>
      <c r="AK73" s="27"/>
      <c r="AL73" s="216"/>
      <c r="AM73" s="216"/>
      <c r="AN73" s="42" t="s">
        <v>208</v>
      </c>
      <c r="AO73" s="27">
        <v>2.1</v>
      </c>
      <c r="AP73" s="27"/>
      <c r="AQ73" s="315"/>
      <c r="AR73" s="385"/>
      <c r="AS73" s="340"/>
      <c r="AT73" s="375"/>
      <c r="AU73" s="375"/>
      <c r="AV73" s="340"/>
      <c r="AW73" s="375"/>
      <c r="AX73" s="375"/>
      <c r="AY73" s="375"/>
      <c r="AZ73" s="375"/>
      <c r="BA73" s="375"/>
      <c r="BB73" s="375"/>
      <c r="BC73" s="375"/>
      <c r="BD73" s="375"/>
      <c r="BE73" s="375"/>
      <c r="BF73" s="375"/>
      <c r="BG73" s="375"/>
      <c r="BH73" s="375"/>
      <c r="BI73" s="375"/>
      <c r="BJ73" s="375"/>
      <c r="BK73" s="375"/>
      <c r="BL73" s="375"/>
      <c r="BM73" s="375"/>
      <c r="BN73" s="375"/>
      <c r="BO73" s="375"/>
      <c r="BP73" s="375"/>
      <c r="BQ73" s="375"/>
      <c r="BR73" s="375"/>
      <c r="BS73" s="375"/>
      <c r="BT73" s="375"/>
      <c r="BU73" s="375"/>
      <c r="BV73" s="375"/>
      <c r="BW73" s="375"/>
      <c r="BX73" s="375"/>
      <c r="BY73" s="375"/>
      <c r="BZ73" s="375"/>
      <c r="CA73" s="375"/>
      <c r="CB73" s="375"/>
      <c r="CC73" s="375"/>
      <c r="CD73" s="375"/>
      <c r="CE73" s="375"/>
      <c r="CF73" s="375"/>
      <c r="CG73" s="375"/>
      <c r="CH73" s="375"/>
      <c r="CI73" s="375"/>
      <c r="CJ73" s="375"/>
      <c r="CK73" s="375"/>
      <c r="CL73" s="375"/>
      <c r="CM73" s="375"/>
      <c r="CN73" s="375"/>
      <c r="CO73" s="375"/>
      <c r="CP73" s="375"/>
      <c r="CQ73" s="375"/>
      <c r="CR73" s="375"/>
      <c r="CS73" s="375"/>
      <c r="CT73" s="375"/>
      <c r="CU73" s="375"/>
      <c r="CV73" s="375"/>
      <c r="CW73" s="375"/>
      <c r="CX73" s="375"/>
      <c r="CY73" s="375"/>
      <c r="CZ73" s="375"/>
      <c r="DA73" s="375"/>
      <c r="DB73" s="375"/>
      <c r="DC73" s="375"/>
      <c r="DD73" s="375"/>
      <c r="DE73" s="375"/>
      <c r="DF73" s="375"/>
      <c r="DG73" s="375"/>
      <c r="DH73" s="375"/>
      <c r="DI73" s="375"/>
      <c r="DJ73" s="375"/>
      <c r="DK73" s="375"/>
    </row>
    <row r="74" spans="1:115" s="37" customFormat="1" ht="12.75" customHeight="1" thickBot="1">
      <c r="A74" s="443"/>
      <c r="B74" s="46" t="s">
        <v>21</v>
      </c>
      <c r="C74" s="47"/>
      <c r="D74" s="48">
        <v>78.430000000000007</v>
      </c>
      <c r="E74" s="48">
        <v>-150.83000000000001</v>
      </c>
      <c r="F74" s="49">
        <v>56.2</v>
      </c>
      <c r="G74" s="262">
        <f>SUM(K74,AI74)</f>
        <v>51688</v>
      </c>
      <c r="H74" s="50"/>
      <c r="I74" s="51"/>
      <c r="J74" s="50"/>
      <c r="K74" s="51">
        <v>31877</v>
      </c>
      <c r="L74" s="50"/>
      <c r="M74" s="50"/>
      <c r="N74" s="50"/>
      <c r="O74" s="50"/>
      <c r="P74" s="50"/>
      <c r="Q74" s="50">
        <v>26.6</v>
      </c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>
        <v>7.5</v>
      </c>
      <c r="AD74" s="50"/>
      <c r="AE74" s="50"/>
      <c r="AF74" s="52"/>
      <c r="AG74" s="50">
        <v>20</v>
      </c>
      <c r="AH74" s="62"/>
      <c r="AI74" s="118">
        <v>19811</v>
      </c>
      <c r="AJ74" s="50"/>
      <c r="AK74" s="50"/>
      <c r="AL74" s="50"/>
      <c r="AM74" s="50"/>
      <c r="AN74" s="50"/>
      <c r="AO74" s="50">
        <v>2.1</v>
      </c>
      <c r="AP74" s="50"/>
      <c r="AQ74" s="310"/>
      <c r="AR74" s="385"/>
      <c r="AS74" s="340"/>
      <c r="AT74" s="375"/>
      <c r="AU74" s="375"/>
      <c r="AV74" s="340"/>
      <c r="AW74" s="375"/>
      <c r="AX74" s="375"/>
      <c r="AY74" s="375"/>
      <c r="AZ74" s="375"/>
      <c r="BA74" s="375"/>
      <c r="BB74" s="375"/>
      <c r="BC74" s="375"/>
      <c r="BD74" s="375"/>
      <c r="BE74" s="375"/>
      <c r="BF74" s="375"/>
      <c r="BG74" s="375"/>
      <c r="BH74" s="375"/>
      <c r="BI74" s="375"/>
      <c r="BJ74" s="375"/>
      <c r="BK74" s="375"/>
      <c r="BL74" s="375"/>
      <c r="BM74" s="375"/>
      <c r="BN74" s="375"/>
      <c r="BO74" s="375"/>
      <c r="BP74" s="375"/>
      <c r="BQ74" s="375"/>
      <c r="BR74" s="375"/>
      <c r="BS74" s="375"/>
      <c r="BT74" s="375"/>
      <c r="BU74" s="375"/>
      <c r="BV74" s="375"/>
      <c r="BW74" s="375"/>
      <c r="BX74" s="375"/>
      <c r="BY74" s="375"/>
      <c r="BZ74" s="375"/>
      <c r="CA74" s="375"/>
      <c r="CB74" s="375"/>
      <c r="CC74" s="375"/>
      <c r="CD74" s="375"/>
      <c r="CE74" s="375"/>
      <c r="CF74" s="375"/>
      <c r="CG74" s="375"/>
      <c r="CH74" s="375"/>
      <c r="CI74" s="375"/>
      <c r="CJ74" s="375"/>
      <c r="CK74" s="375"/>
      <c r="CL74" s="375"/>
      <c r="CM74" s="375"/>
      <c r="CN74" s="375"/>
      <c r="CO74" s="375"/>
      <c r="CP74" s="375"/>
      <c r="CQ74" s="375"/>
      <c r="CR74" s="375"/>
      <c r="CS74" s="375"/>
      <c r="CT74" s="375"/>
      <c r="CU74" s="375"/>
      <c r="CV74" s="375"/>
      <c r="CW74" s="375"/>
      <c r="CX74" s="375"/>
      <c r="CY74" s="375"/>
      <c r="CZ74" s="375"/>
      <c r="DA74" s="375"/>
      <c r="DB74" s="375"/>
      <c r="DC74" s="375"/>
      <c r="DD74" s="375"/>
      <c r="DE74" s="375"/>
      <c r="DF74" s="375"/>
      <c r="DG74" s="375"/>
      <c r="DH74" s="375"/>
      <c r="DI74" s="375"/>
      <c r="DJ74" s="375"/>
      <c r="DK74" s="375"/>
    </row>
    <row r="75" spans="1:115" s="37" customFormat="1" ht="48.75" customHeight="1" thickTop="1">
      <c r="A75" s="444">
        <v>26</v>
      </c>
      <c r="B75" s="227" t="s">
        <v>11</v>
      </c>
      <c r="C75" s="227">
        <v>6</v>
      </c>
      <c r="D75" s="225"/>
      <c r="E75" s="225"/>
      <c r="F75" s="421"/>
      <c r="G75" s="223"/>
      <c r="H75" s="27"/>
      <c r="I75" s="27"/>
      <c r="J75" s="27"/>
      <c r="K75" s="27"/>
      <c r="L75" s="27"/>
      <c r="M75" s="27"/>
      <c r="N75" s="27"/>
      <c r="O75" s="27"/>
      <c r="P75" s="31" t="s">
        <v>136</v>
      </c>
      <c r="Q75" s="27">
        <v>19</v>
      </c>
      <c r="R75" s="27"/>
      <c r="S75" s="27"/>
      <c r="T75" s="27"/>
      <c r="U75" s="27"/>
      <c r="V75" s="31" t="s">
        <v>331</v>
      </c>
      <c r="W75" s="28">
        <v>7198</v>
      </c>
      <c r="X75" s="27"/>
      <c r="Y75" s="27"/>
      <c r="Z75" s="224"/>
      <c r="AA75" s="224"/>
      <c r="AB75" s="78" t="s">
        <v>92</v>
      </c>
      <c r="AC75" s="27">
        <v>10</v>
      </c>
      <c r="AD75" s="31" t="s">
        <v>666</v>
      </c>
      <c r="AE75" s="28">
        <v>19755</v>
      </c>
      <c r="AF75" s="33" t="s">
        <v>167</v>
      </c>
      <c r="AG75" s="27">
        <v>20.399999999999999</v>
      </c>
      <c r="AH75" s="31" t="s">
        <v>569</v>
      </c>
      <c r="AI75" s="28">
        <v>13887</v>
      </c>
      <c r="AJ75" s="35" t="s">
        <v>125</v>
      </c>
      <c r="AK75" s="27">
        <v>2.4</v>
      </c>
      <c r="AL75" s="224"/>
      <c r="AM75" s="224"/>
      <c r="AN75" s="42" t="s">
        <v>208</v>
      </c>
      <c r="AO75" s="27">
        <v>2.1</v>
      </c>
      <c r="AP75" s="27"/>
      <c r="AQ75" s="315"/>
      <c r="AR75" s="385"/>
      <c r="AS75" s="340"/>
      <c r="AT75" s="375"/>
      <c r="AU75" s="375"/>
      <c r="AV75" s="340"/>
      <c r="AW75" s="375"/>
      <c r="AX75" s="375"/>
      <c r="AY75" s="375"/>
      <c r="AZ75" s="375"/>
      <c r="BA75" s="375"/>
      <c r="BB75" s="375"/>
      <c r="BC75" s="375"/>
      <c r="BD75" s="375"/>
      <c r="BE75" s="375"/>
      <c r="BF75" s="375"/>
      <c r="BG75" s="375"/>
      <c r="BH75" s="375"/>
      <c r="BI75" s="375"/>
      <c r="BJ75" s="375"/>
      <c r="BK75" s="375"/>
      <c r="BL75" s="375"/>
      <c r="BM75" s="375"/>
      <c r="BN75" s="375"/>
      <c r="BO75" s="375"/>
      <c r="BP75" s="375"/>
      <c r="BQ75" s="375"/>
      <c r="BR75" s="375"/>
      <c r="BS75" s="375"/>
      <c r="BT75" s="375"/>
      <c r="BU75" s="375"/>
      <c r="BV75" s="375"/>
      <c r="BW75" s="375"/>
      <c r="BX75" s="375"/>
      <c r="BY75" s="375"/>
      <c r="BZ75" s="375"/>
      <c r="CA75" s="375"/>
      <c r="CB75" s="375"/>
      <c r="CC75" s="375"/>
      <c r="CD75" s="375"/>
      <c r="CE75" s="375"/>
      <c r="CF75" s="375"/>
      <c r="CG75" s="375"/>
      <c r="CH75" s="375"/>
      <c r="CI75" s="375"/>
      <c r="CJ75" s="375"/>
      <c r="CK75" s="375"/>
      <c r="CL75" s="375"/>
      <c r="CM75" s="375"/>
      <c r="CN75" s="375"/>
      <c r="CO75" s="375"/>
      <c r="CP75" s="375"/>
      <c r="CQ75" s="375"/>
      <c r="CR75" s="375"/>
      <c r="CS75" s="375"/>
      <c r="CT75" s="375"/>
      <c r="CU75" s="375"/>
      <c r="CV75" s="375"/>
      <c r="CW75" s="375"/>
      <c r="CX75" s="375"/>
      <c r="CY75" s="375"/>
      <c r="CZ75" s="375"/>
      <c r="DA75" s="375"/>
      <c r="DB75" s="375"/>
      <c r="DC75" s="375"/>
      <c r="DD75" s="375"/>
      <c r="DE75" s="375"/>
      <c r="DF75" s="375"/>
      <c r="DG75" s="375"/>
      <c r="DH75" s="375"/>
      <c r="DI75" s="375"/>
      <c r="DJ75" s="375"/>
      <c r="DK75" s="375"/>
    </row>
    <row r="76" spans="1:115" s="37" customFormat="1" ht="12.75" customHeight="1" thickBot="1">
      <c r="A76" s="443"/>
      <c r="B76" s="79" t="s">
        <v>21</v>
      </c>
      <c r="C76" s="80"/>
      <c r="D76" s="110">
        <v>157.36000000000001</v>
      </c>
      <c r="E76" s="110">
        <v>-126.16</v>
      </c>
      <c r="F76" s="49">
        <v>53.9</v>
      </c>
      <c r="G76" s="262">
        <f>SUM(W76,AE76,AI76)</f>
        <v>40840</v>
      </c>
      <c r="H76" s="50"/>
      <c r="I76" s="50"/>
      <c r="J76" s="50"/>
      <c r="K76" s="50"/>
      <c r="L76" s="50"/>
      <c r="M76" s="50"/>
      <c r="N76" s="50"/>
      <c r="O76" s="50"/>
      <c r="P76" s="50"/>
      <c r="Q76" s="50">
        <f>SUM(Q75:Q75)</f>
        <v>19</v>
      </c>
      <c r="R76" s="50"/>
      <c r="S76" s="50"/>
      <c r="T76" s="50"/>
      <c r="U76" s="50"/>
      <c r="V76" s="259"/>
      <c r="W76" s="118">
        <v>7198</v>
      </c>
      <c r="X76" s="259"/>
      <c r="Y76" s="50"/>
      <c r="Z76" s="50"/>
      <c r="AA76" s="50"/>
      <c r="AB76" s="50"/>
      <c r="AC76" s="50">
        <v>10</v>
      </c>
      <c r="AD76" s="50"/>
      <c r="AE76" s="51">
        <v>19755</v>
      </c>
      <c r="AF76" s="52"/>
      <c r="AG76" s="50">
        <v>20.399999999999999</v>
      </c>
      <c r="AH76" s="50"/>
      <c r="AI76" s="51">
        <v>13887</v>
      </c>
      <c r="AJ76" s="50"/>
      <c r="AK76" s="50">
        <v>2.4</v>
      </c>
      <c r="AL76" s="50"/>
      <c r="AM76" s="50"/>
      <c r="AN76" s="145"/>
      <c r="AO76" s="50">
        <v>2.1</v>
      </c>
      <c r="AP76" s="50"/>
      <c r="AQ76" s="310"/>
      <c r="AR76" s="385"/>
      <c r="AS76" s="340"/>
      <c r="AT76" s="375"/>
      <c r="AU76" s="375"/>
      <c r="AV76" s="340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5"/>
      <c r="BK76" s="375"/>
      <c r="BL76" s="375"/>
      <c r="BM76" s="375"/>
      <c r="BN76" s="375"/>
      <c r="BO76" s="375"/>
      <c r="BP76" s="375"/>
      <c r="BQ76" s="375"/>
      <c r="BR76" s="375"/>
      <c r="BS76" s="375"/>
      <c r="BT76" s="375"/>
      <c r="BU76" s="375"/>
      <c r="BV76" s="375"/>
      <c r="BW76" s="375"/>
      <c r="BX76" s="375"/>
      <c r="BY76" s="375"/>
      <c r="BZ76" s="375"/>
      <c r="CA76" s="375"/>
      <c r="CB76" s="375"/>
      <c r="CC76" s="375"/>
      <c r="CD76" s="375"/>
      <c r="CE76" s="375"/>
      <c r="CF76" s="375"/>
      <c r="CG76" s="375"/>
      <c r="CH76" s="375"/>
      <c r="CI76" s="375"/>
      <c r="CJ76" s="375"/>
      <c r="CK76" s="375"/>
      <c r="CL76" s="375"/>
      <c r="CM76" s="375"/>
      <c r="CN76" s="375"/>
      <c r="CO76" s="375"/>
      <c r="CP76" s="375"/>
      <c r="CQ76" s="375"/>
      <c r="CR76" s="375"/>
      <c r="CS76" s="375"/>
      <c r="CT76" s="375"/>
      <c r="CU76" s="375"/>
      <c r="CV76" s="375"/>
      <c r="CW76" s="375"/>
      <c r="CX76" s="375"/>
      <c r="CY76" s="375"/>
      <c r="CZ76" s="375"/>
      <c r="DA76" s="375"/>
      <c r="DB76" s="375"/>
      <c r="DC76" s="375"/>
      <c r="DD76" s="375"/>
      <c r="DE76" s="375"/>
      <c r="DF76" s="375"/>
      <c r="DG76" s="375"/>
      <c r="DH76" s="375"/>
      <c r="DI76" s="375"/>
      <c r="DJ76" s="375"/>
      <c r="DK76" s="375"/>
    </row>
    <row r="77" spans="1:115" s="37" customFormat="1" ht="45.75" customHeight="1" thickTop="1">
      <c r="A77" s="444">
        <v>27</v>
      </c>
      <c r="B77" s="457" t="s">
        <v>11</v>
      </c>
      <c r="C77" s="457">
        <v>7</v>
      </c>
      <c r="D77" s="460"/>
      <c r="E77" s="460"/>
      <c r="F77" s="439"/>
      <c r="G77" s="431"/>
      <c r="H77" s="27"/>
      <c r="I77" s="27"/>
      <c r="J77" s="27"/>
      <c r="K77" s="27"/>
      <c r="L77" s="27"/>
      <c r="M77" s="27"/>
      <c r="N77" s="205"/>
      <c r="O77" s="205"/>
      <c r="P77" s="30"/>
      <c r="Q77" s="27"/>
      <c r="R77" s="27"/>
      <c r="S77" s="27"/>
      <c r="T77" s="31"/>
      <c r="U77" s="27"/>
      <c r="V77" s="31" t="s">
        <v>571</v>
      </c>
      <c r="W77" s="27">
        <v>393</v>
      </c>
      <c r="X77" s="31"/>
      <c r="Y77" s="27"/>
      <c r="Z77" s="27"/>
      <c r="AA77" s="27"/>
      <c r="AB77" s="27"/>
      <c r="AC77" s="27"/>
      <c r="AD77" s="31" t="s">
        <v>573</v>
      </c>
      <c r="AE77" s="28">
        <v>6624</v>
      </c>
      <c r="AF77" s="33" t="s">
        <v>168</v>
      </c>
      <c r="AG77" s="27">
        <v>22.4</v>
      </c>
      <c r="AH77" s="31" t="s">
        <v>570</v>
      </c>
      <c r="AI77" s="28">
        <v>7031</v>
      </c>
      <c r="AJ77" s="35" t="s">
        <v>94</v>
      </c>
      <c r="AK77" s="27">
        <v>3.8</v>
      </c>
      <c r="AL77" s="27"/>
      <c r="AM77" s="27"/>
      <c r="AN77" s="33" t="s">
        <v>123</v>
      </c>
      <c r="AO77" s="27">
        <v>6.2</v>
      </c>
      <c r="AP77" s="27"/>
      <c r="AQ77" s="315"/>
      <c r="AR77" s="385"/>
      <c r="AS77" s="340"/>
      <c r="AT77" s="375"/>
      <c r="AU77" s="375"/>
      <c r="AV77" s="340"/>
      <c r="AW77" s="375"/>
      <c r="AX77" s="375"/>
      <c r="AY77" s="375"/>
      <c r="AZ77" s="375"/>
      <c r="BA77" s="375"/>
      <c r="BB77" s="375"/>
      <c r="BC77" s="375"/>
      <c r="BD77" s="375"/>
      <c r="BE77" s="375"/>
      <c r="BF77" s="375"/>
      <c r="BG77" s="375"/>
      <c r="BH77" s="375"/>
      <c r="BI77" s="375"/>
      <c r="BJ77" s="375"/>
      <c r="BK77" s="375"/>
      <c r="BL77" s="375"/>
      <c r="BM77" s="375"/>
      <c r="BN77" s="375"/>
      <c r="BO77" s="375"/>
      <c r="BP77" s="375"/>
      <c r="BQ77" s="375"/>
      <c r="BR77" s="375"/>
      <c r="BS77" s="375"/>
      <c r="BT77" s="375"/>
      <c r="BU77" s="375"/>
      <c r="BV77" s="375"/>
      <c r="BW77" s="375"/>
      <c r="BX77" s="375"/>
      <c r="BY77" s="375"/>
      <c r="BZ77" s="375"/>
      <c r="CA77" s="375"/>
      <c r="CB77" s="375"/>
      <c r="CC77" s="375"/>
      <c r="CD77" s="375"/>
      <c r="CE77" s="375"/>
      <c r="CF77" s="375"/>
      <c r="CG77" s="375"/>
      <c r="CH77" s="375"/>
      <c r="CI77" s="375"/>
      <c r="CJ77" s="375"/>
      <c r="CK77" s="375"/>
      <c r="CL77" s="375"/>
      <c r="CM77" s="375"/>
      <c r="CN77" s="375"/>
      <c r="CO77" s="375"/>
      <c r="CP77" s="375"/>
      <c r="CQ77" s="375"/>
      <c r="CR77" s="375"/>
      <c r="CS77" s="375"/>
      <c r="CT77" s="375"/>
      <c r="CU77" s="375"/>
      <c r="CV77" s="375"/>
      <c r="CW77" s="375"/>
      <c r="CX77" s="375"/>
      <c r="CY77" s="375"/>
      <c r="CZ77" s="375"/>
      <c r="DA77" s="375"/>
      <c r="DB77" s="375"/>
      <c r="DC77" s="375"/>
      <c r="DD77" s="375"/>
      <c r="DE77" s="375"/>
      <c r="DF77" s="375"/>
      <c r="DG77" s="375"/>
      <c r="DH77" s="375"/>
      <c r="DI77" s="375"/>
      <c r="DJ77" s="375"/>
      <c r="DK77" s="375"/>
    </row>
    <row r="78" spans="1:115" s="37" customFormat="1" ht="25.5" customHeight="1">
      <c r="A78" s="442"/>
      <c r="B78" s="448"/>
      <c r="C78" s="448"/>
      <c r="D78" s="452"/>
      <c r="E78" s="452"/>
      <c r="F78" s="438"/>
      <c r="G78" s="437"/>
      <c r="H78" s="164"/>
      <c r="I78" s="164"/>
      <c r="J78" s="195"/>
      <c r="K78" s="206"/>
      <c r="L78" s="164"/>
      <c r="M78" s="164"/>
      <c r="N78" s="206"/>
      <c r="O78" s="206"/>
      <c r="P78" s="165"/>
      <c r="Q78" s="164"/>
      <c r="R78" s="195"/>
      <c r="S78" s="206"/>
      <c r="T78" s="62"/>
      <c r="U78" s="164"/>
      <c r="V78" s="195" t="s">
        <v>572</v>
      </c>
      <c r="W78" s="118">
        <v>1649</v>
      </c>
      <c r="X78" s="164"/>
      <c r="Y78" s="164"/>
      <c r="Z78" s="195"/>
      <c r="AA78" s="206"/>
      <c r="AB78" s="164"/>
      <c r="AC78" s="164"/>
      <c r="AD78" s="195"/>
      <c r="AE78" s="206"/>
      <c r="AF78" s="109"/>
      <c r="AG78" s="164"/>
      <c r="AH78" s="195"/>
      <c r="AI78" s="206"/>
      <c r="AJ78" s="44" t="s">
        <v>128</v>
      </c>
      <c r="AK78" s="164">
        <v>1.5</v>
      </c>
      <c r="AL78" s="195"/>
      <c r="AM78" s="206"/>
      <c r="AN78" s="42" t="s">
        <v>169</v>
      </c>
      <c r="AO78" s="164">
        <v>0.3</v>
      </c>
      <c r="AP78" s="195"/>
      <c r="AQ78" s="156"/>
      <c r="AR78" s="385"/>
      <c r="AS78" s="340"/>
      <c r="AT78" s="375"/>
      <c r="AU78" s="375"/>
      <c r="AV78" s="340"/>
      <c r="AW78" s="375"/>
      <c r="AX78" s="375"/>
      <c r="AY78" s="375"/>
      <c r="AZ78" s="375"/>
      <c r="BA78" s="375"/>
      <c r="BB78" s="375"/>
      <c r="BC78" s="375"/>
      <c r="BD78" s="375"/>
      <c r="BE78" s="375"/>
      <c r="BF78" s="375"/>
      <c r="BG78" s="375"/>
      <c r="BH78" s="375"/>
      <c r="BI78" s="375"/>
      <c r="BJ78" s="375"/>
      <c r="BK78" s="375"/>
      <c r="BL78" s="375"/>
      <c r="BM78" s="375"/>
      <c r="BN78" s="375"/>
      <c r="BO78" s="375"/>
      <c r="BP78" s="375"/>
      <c r="BQ78" s="375"/>
      <c r="BR78" s="375"/>
      <c r="BS78" s="375"/>
      <c r="BT78" s="375"/>
      <c r="BU78" s="375"/>
      <c r="BV78" s="375"/>
      <c r="BW78" s="375"/>
      <c r="BX78" s="375"/>
      <c r="BY78" s="375"/>
      <c r="BZ78" s="375"/>
      <c r="CA78" s="375"/>
      <c r="CB78" s="375"/>
      <c r="CC78" s="375"/>
      <c r="CD78" s="375"/>
      <c r="CE78" s="375"/>
      <c r="CF78" s="375"/>
      <c r="CG78" s="375"/>
      <c r="CH78" s="375"/>
      <c r="CI78" s="375"/>
      <c r="CJ78" s="375"/>
      <c r="CK78" s="375"/>
      <c r="CL78" s="375"/>
      <c r="CM78" s="375"/>
      <c r="CN78" s="375"/>
      <c r="CO78" s="375"/>
      <c r="CP78" s="375"/>
      <c r="CQ78" s="375"/>
      <c r="CR78" s="375"/>
      <c r="CS78" s="375"/>
      <c r="CT78" s="375"/>
      <c r="CU78" s="375"/>
      <c r="CV78" s="375"/>
      <c r="CW78" s="375"/>
      <c r="CX78" s="375"/>
      <c r="CY78" s="375"/>
      <c r="CZ78" s="375"/>
      <c r="DA78" s="375"/>
      <c r="DB78" s="375"/>
      <c r="DC78" s="375"/>
      <c r="DD78" s="375"/>
      <c r="DE78" s="375"/>
      <c r="DF78" s="375"/>
      <c r="DG78" s="375"/>
      <c r="DH78" s="375"/>
      <c r="DI78" s="375"/>
      <c r="DJ78" s="375"/>
      <c r="DK78" s="375"/>
    </row>
    <row r="79" spans="1:115" s="37" customFormat="1" ht="12.75" customHeight="1" thickBot="1">
      <c r="A79" s="443"/>
      <c r="B79" s="46" t="s">
        <v>21</v>
      </c>
      <c r="C79" s="47"/>
      <c r="D79" s="48">
        <v>113.9</v>
      </c>
      <c r="E79" s="48">
        <v>6.56</v>
      </c>
      <c r="F79" s="49">
        <v>34.200000000000003</v>
      </c>
      <c r="G79" s="272">
        <f>SUM(W79,AE79,AI79)</f>
        <v>15697</v>
      </c>
      <c r="H79" s="50"/>
      <c r="I79" s="50"/>
      <c r="J79" s="50"/>
      <c r="K79" s="50"/>
      <c r="L79" s="50"/>
      <c r="M79" s="50"/>
      <c r="N79" s="257"/>
      <c r="O79" s="257"/>
      <c r="P79" s="39"/>
      <c r="Q79" s="50"/>
      <c r="R79" s="50"/>
      <c r="S79" s="50"/>
      <c r="T79" s="50"/>
      <c r="U79" s="50"/>
      <c r="V79" s="50"/>
      <c r="W79" s="51">
        <v>2042</v>
      </c>
      <c r="X79" s="50"/>
      <c r="Y79" s="50"/>
      <c r="Z79" s="50"/>
      <c r="AA79" s="50"/>
      <c r="AB79" s="50"/>
      <c r="AC79" s="50"/>
      <c r="AD79" s="50"/>
      <c r="AE79" s="51">
        <v>6624</v>
      </c>
      <c r="AF79" s="52"/>
      <c r="AG79" s="50">
        <v>22.4</v>
      </c>
      <c r="AH79" s="50"/>
      <c r="AI79" s="51">
        <v>7031</v>
      </c>
      <c r="AJ79" s="50"/>
      <c r="AK79" s="50">
        <f>SUM(AK77:AK78)</f>
        <v>5.3</v>
      </c>
      <c r="AL79" s="50"/>
      <c r="AM79" s="50"/>
      <c r="AN79" s="50"/>
      <c r="AO79" s="50">
        <f>SUM(AO77:AO78)</f>
        <v>6.5</v>
      </c>
      <c r="AP79" s="50"/>
      <c r="AQ79" s="310"/>
      <c r="AR79" s="385"/>
      <c r="AS79" s="340"/>
      <c r="AT79" s="375"/>
      <c r="AU79" s="375"/>
      <c r="AV79" s="340"/>
      <c r="AW79" s="375"/>
      <c r="AX79" s="375"/>
      <c r="AY79" s="375"/>
      <c r="AZ79" s="375"/>
      <c r="BA79" s="375"/>
      <c r="BB79" s="375"/>
      <c r="BC79" s="375"/>
      <c r="BD79" s="375"/>
      <c r="BE79" s="375"/>
      <c r="BF79" s="375"/>
      <c r="BG79" s="375"/>
      <c r="BH79" s="375"/>
      <c r="BI79" s="375"/>
      <c r="BJ79" s="375"/>
      <c r="BK79" s="375"/>
      <c r="BL79" s="375"/>
      <c r="BM79" s="375"/>
      <c r="BN79" s="375"/>
      <c r="BO79" s="375"/>
      <c r="BP79" s="375"/>
      <c r="BQ79" s="375"/>
      <c r="BR79" s="375"/>
      <c r="BS79" s="375"/>
      <c r="BT79" s="375"/>
      <c r="BU79" s="375"/>
      <c r="BV79" s="375"/>
      <c r="BW79" s="375"/>
      <c r="BX79" s="375"/>
      <c r="BY79" s="375"/>
      <c r="BZ79" s="375"/>
      <c r="CA79" s="375"/>
      <c r="CB79" s="375"/>
      <c r="CC79" s="375"/>
      <c r="CD79" s="375"/>
      <c r="CE79" s="375"/>
      <c r="CF79" s="375"/>
      <c r="CG79" s="375"/>
      <c r="CH79" s="375"/>
      <c r="CI79" s="375"/>
      <c r="CJ79" s="375"/>
      <c r="CK79" s="375"/>
      <c r="CL79" s="375"/>
      <c r="CM79" s="375"/>
      <c r="CN79" s="375"/>
      <c r="CO79" s="375"/>
      <c r="CP79" s="375"/>
      <c r="CQ79" s="375"/>
      <c r="CR79" s="375"/>
      <c r="CS79" s="375"/>
      <c r="CT79" s="375"/>
      <c r="CU79" s="375"/>
      <c r="CV79" s="375"/>
      <c r="CW79" s="375"/>
      <c r="CX79" s="375"/>
      <c r="CY79" s="375"/>
      <c r="CZ79" s="375"/>
      <c r="DA79" s="375"/>
      <c r="DB79" s="375"/>
      <c r="DC79" s="375"/>
      <c r="DD79" s="375"/>
      <c r="DE79" s="375"/>
      <c r="DF79" s="375"/>
      <c r="DG79" s="375"/>
      <c r="DH79" s="375"/>
      <c r="DI79" s="375"/>
      <c r="DJ79" s="375"/>
      <c r="DK79" s="375"/>
    </row>
    <row r="80" spans="1:115" s="37" customFormat="1" ht="94.5" customHeight="1" thickTop="1">
      <c r="A80" s="444">
        <v>28</v>
      </c>
      <c r="B80" s="447" t="s">
        <v>11</v>
      </c>
      <c r="C80" s="447">
        <v>8</v>
      </c>
      <c r="D80" s="451"/>
      <c r="E80" s="451"/>
      <c r="F80" s="431"/>
      <c r="G80" s="431"/>
      <c r="H80" s="30" t="s">
        <v>575</v>
      </c>
      <c r="I80" s="31" t="s">
        <v>576</v>
      </c>
      <c r="J80" s="27"/>
      <c r="K80" s="27"/>
      <c r="L80" s="27"/>
      <c r="M80" s="27"/>
      <c r="N80" s="27"/>
      <c r="O80" s="27"/>
      <c r="P80" s="31" t="s">
        <v>171</v>
      </c>
      <c r="Q80" s="27">
        <v>57</v>
      </c>
      <c r="R80" s="27"/>
      <c r="S80" s="27"/>
      <c r="T80" s="27"/>
      <c r="U80" s="27"/>
      <c r="V80" s="30" t="s">
        <v>334</v>
      </c>
      <c r="W80" s="41">
        <v>7267</v>
      </c>
      <c r="X80" s="30" t="s">
        <v>161</v>
      </c>
      <c r="Y80" s="27">
        <v>104</v>
      </c>
      <c r="Z80" s="30" t="s">
        <v>333</v>
      </c>
      <c r="AA80" s="41">
        <v>140286</v>
      </c>
      <c r="AB80" s="78" t="s">
        <v>81</v>
      </c>
      <c r="AC80" s="27">
        <v>7.5</v>
      </c>
      <c r="AD80" s="30"/>
      <c r="AE80" s="41"/>
      <c r="AF80" s="40" t="s">
        <v>187</v>
      </c>
      <c r="AG80" s="27">
        <v>11.3</v>
      </c>
      <c r="AH80" s="31" t="s">
        <v>574</v>
      </c>
      <c r="AI80" s="28">
        <v>14407</v>
      </c>
      <c r="AJ80" s="27"/>
      <c r="AK80" s="27"/>
      <c r="AL80" s="27"/>
      <c r="AM80" s="27"/>
      <c r="AN80" s="31" t="s">
        <v>166</v>
      </c>
      <c r="AO80" s="27">
        <v>4.5999999999999996</v>
      </c>
      <c r="AP80" s="31" t="s">
        <v>332</v>
      </c>
      <c r="AQ80" s="313">
        <v>2737</v>
      </c>
      <c r="AR80" s="385"/>
      <c r="AS80" s="340"/>
      <c r="AT80" s="375"/>
      <c r="AU80" s="375"/>
      <c r="AV80" s="340"/>
      <c r="AW80" s="375"/>
      <c r="AX80" s="375"/>
      <c r="AY80" s="375"/>
      <c r="AZ80" s="375"/>
      <c r="BA80" s="375"/>
      <c r="BB80" s="375"/>
      <c r="BC80" s="375"/>
      <c r="BD80" s="375"/>
      <c r="BE80" s="375"/>
      <c r="BF80" s="375"/>
      <c r="BG80" s="375"/>
      <c r="BH80" s="375"/>
      <c r="BI80" s="375"/>
      <c r="BJ80" s="375"/>
      <c r="BK80" s="375"/>
      <c r="BL80" s="375"/>
      <c r="BM80" s="375"/>
      <c r="BN80" s="375"/>
      <c r="BO80" s="375"/>
      <c r="BP80" s="375"/>
      <c r="BQ80" s="375"/>
      <c r="BR80" s="375"/>
      <c r="BS80" s="375"/>
      <c r="BT80" s="375"/>
      <c r="BU80" s="375"/>
      <c r="BV80" s="375"/>
      <c r="BW80" s="375"/>
      <c r="BX80" s="375"/>
      <c r="BY80" s="375"/>
      <c r="BZ80" s="375"/>
      <c r="CA80" s="375"/>
      <c r="CB80" s="375"/>
      <c r="CC80" s="375"/>
      <c r="CD80" s="375"/>
      <c r="CE80" s="375"/>
      <c r="CF80" s="375"/>
      <c r="CG80" s="375"/>
      <c r="CH80" s="375"/>
      <c r="CI80" s="375"/>
      <c r="CJ80" s="375"/>
      <c r="CK80" s="375"/>
      <c r="CL80" s="375"/>
      <c r="CM80" s="375"/>
      <c r="CN80" s="375"/>
      <c r="CO80" s="375"/>
      <c r="CP80" s="375"/>
      <c r="CQ80" s="375"/>
      <c r="CR80" s="375"/>
      <c r="CS80" s="375"/>
      <c r="CT80" s="375"/>
      <c r="CU80" s="375"/>
      <c r="CV80" s="375"/>
      <c r="CW80" s="375"/>
      <c r="CX80" s="375"/>
      <c r="CY80" s="375"/>
      <c r="CZ80" s="375"/>
      <c r="DA80" s="375"/>
      <c r="DB80" s="375"/>
      <c r="DC80" s="375"/>
      <c r="DD80" s="375"/>
      <c r="DE80" s="375"/>
      <c r="DF80" s="375"/>
      <c r="DG80" s="375"/>
      <c r="DH80" s="375"/>
      <c r="DI80" s="375"/>
      <c r="DJ80" s="375"/>
      <c r="DK80" s="375"/>
    </row>
    <row r="81" spans="1:115" s="37" customFormat="1" ht="24" customHeight="1">
      <c r="A81" s="442"/>
      <c r="B81" s="457"/>
      <c r="C81" s="457"/>
      <c r="D81" s="460"/>
      <c r="E81" s="460"/>
      <c r="F81" s="439"/>
      <c r="G81" s="438"/>
      <c r="H81" s="30"/>
      <c r="I81" s="39"/>
      <c r="J81" s="39"/>
      <c r="K81" s="39"/>
      <c r="L81" s="39"/>
      <c r="M81" s="39"/>
      <c r="N81" s="205"/>
      <c r="O81" s="205"/>
      <c r="P81" s="30"/>
      <c r="Q81" s="39"/>
      <c r="R81" s="39"/>
      <c r="S81" s="39"/>
      <c r="T81" s="39"/>
      <c r="U81" s="39"/>
      <c r="V81" s="194"/>
      <c r="W81" s="205"/>
      <c r="X81" s="165"/>
      <c r="Y81" s="39"/>
      <c r="Z81" s="39"/>
      <c r="AA81" s="39"/>
      <c r="AB81" s="73"/>
      <c r="AC81" s="39"/>
      <c r="AD81" s="39"/>
      <c r="AE81" s="39"/>
      <c r="AF81" s="42"/>
      <c r="AG81" s="39"/>
      <c r="AH81" s="39"/>
      <c r="AI81" s="55"/>
      <c r="AJ81" s="39"/>
      <c r="AK81" s="39"/>
      <c r="AL81" s="194"/>
      <c r="AM81" s="205"/>
      <c r="AN81" s="173"/>
      <c r="AO81" s="174"/>
      <c r="AP81" s="39"/>
      <c r="AQ81" s="157"/>
      <c r="AR81" s="385"/>
      <c r="AS81" s="340"/>
      <c r="AT81" s="375"/>
      <c r="AU81" s="375"/>
      <c r="AV81" s="340"/>
      <c r="AW81" s="375"/>
      <c r="AX81" s="375"/>
      <c r="AY81" s="375"/>
      <c r="AZ81" s="375"/>
      <c r="BA81" s="375"/>
      <c r="BB81" s="375"/>
      <c r="BC81" s="375"/>
      <c r="BD81" s="375"/>
      <c r="BE81" s="375"/>
      <c r="BF81" s="375"/>
      <c r="BG81" s="375"/>
      <c r="BH81" s="375"/>
      <c r="BI81" s="375"/>
      <c r="BJ81" s="375"/>
      <c r="BK81" s="375"/>
      <c r="BL81" s="375"/>
      <c r="BM81" s="375"/>
      <c r="BN81" s="375"/>
      <c r="BO81" s="375"/>
      <c r="BP81" s="375"/>
      <c r="BQ81" s="375"/>
      <c r="BR81" s="375"/>
      <c r="BS81" s="375"/>
      <c r="BT81" s="375"/>
      <c r="BU81" s="375"/>
      <c r="BV81" s="375"/>
      <c r="BW81" s="375"/>
      <c r="BX81" s="375"/>
      <c r="BY81" s="375"/>
      <c r="BZ81" s="375"/>
      <c r="CA81" s="375"/>
      <c r="CB81" s="375"/>
      <c r="CC81" s="375"/>
      <c r="CD81" s="375"/>
      <c r="CE81" s="375"/>
      <c r="CF81" s="375"/>
      <c r="CG81" s="375"/>
      <c r="CH81" s="375"/>
      <c r="CI81" s="375"/>
      <c r="CJ81" s="375"/>
      <c r="CK81" s="375"/>
      <c r="CL81" s="375"/>
      <c r="CM81" s="375"/>
      <c r="CN81" s="375"/>
      <c r="CO81" s="375"/>
      <c r="CP81" s="375"/>
      <c r="CQ81" s="375"/>
      <c r="CR81" s="375"/>
      <c r="CS81" s="375"/>
      <c r="CT81" s="375"/>
      <c r="CU81" s="375"/>
      <c r="CV81" s="375"/>
      <c r="CW81" s="375"/>
      <c r="CX81" s="375"/>
      <c r="CY81" s="375"/>
      <c r="CZ81" s="375"/>
      <c r="DA81" s="375"/>
      <c r="DB81" s="375"/>
      <c r="DC81" s="375"/>
      <c r="DD81" s="375"/>
      <c r="DE81" s="375"/>
      <c r="DF81" s="375"/>
      <c r="DG81" s="375"/>
      <c r="DH81" s="375"/>
      <c r="DI81" s="375"/>
      <c r="DJ81" s="375"/>
      <c r="DK81" s="375"/>
    </row>
    <row r="82" spans="1:115" s="37" customFormat="1" ht="13.5" customHeight="1" thickBot="1">
      <c r="A82" s="443"/>
      <c r="B82" s="79" t="s">
        <v>21</v>
      </c>
      <c r="C82" s="80"/>
      <c r="D82" s="110">
        <v>174.66</v>
      </c>
      <c r="E82" s="110">
        <v>-20.399999999999999</v>
      </c>
      <c r="F82" s="49">
        <v>190.4</v>
      </c>
      <c r="G82" s="262">
        <f>SUM(W82,AA82,AI82,AQ82)</f>
        <v>164697</v>
      </c>
      <c r="H82" s="50"/>
      <c r="I82" s="50">
        <v>6</v>
      </c>
      <c r="J82" s="50"/>
      <c r="K82" s="50"/>
      <c r="L82" s="50"/>
      <c r="M82" s="50"/>
      <c r="N82" s="162"/>
      <c r="O82" s="50"/>
      <c r="Q82" s="50">
        <f>SUM(Q80:Q81)</f>
        <v>57</v>
      </c>
      <c r="R82" s="50"/>
      <c r="S82" s="50"/>
      <c r="T82" s="50"/>
      <c r="U82" s="50"/>
      <c r="V82" s="50"/>
      <c r="W82" s="51">
        <v>7267</v>
      </c>
      <c r="X82" s="50"/>
      <c r="Y82" s="50">
        <f>SUM(Y80:Y81)</f>
        <v>104</v>
      </c>
      <c r="Z82" s="50"/>
      <c r="AA82" s="51">
        <v>140286</v>
      </c>
      <c r="AB82" s="50"/>
      <c r="AC82" s="50">
        <v>7.5</v>
      </c>
      <c r="AD82" s="50"/>
      <c r="AE82" s="51"/>
      <c r="AF82" s="52"/>
      <c r="AG82" s="50">
        <v>11.3</v>
      </c>
      <c r="AH82" s="50"/>
      <c r="AI82" s="51">
        <v>14407</v>
      </c>
      <c r="AJ82" s="50"/>
      <c r="AK82" s="50"/>
      <c r="AL82" s="50"/>
      <c r="AM82" s="50"/>
      <c r="AN82" s="145"/>
      <c r="AO82" s="50">
        <v>4.5999999999999996</v>
      </c>
      <c r="AP82" s="50"/>
      <c r="AQ82" s="312">
        <v>2737</v>
      </c>
      <c r="AR82" s="385"/>
      <c r="AS82" s="340"/>
      <c r="AT82" s="375"/>
      <c r="AU82" s="375"/>
      <c r="AV82" s="340"/>
      <c r="AW82" s="375"/>
      <c r="AX82" s="375"/>
      <c r="AY82" s="375"/>
      <c r="AZ82" s="375"/>
      <c r="BA82" s="375"/>
      <c r="BB82" s="375"/>
      <c r="BC82" s="375"/>
      <c r="BD82" s="375"/>
      <c r="BE82" s="375"/>
      <c r="BF82" s="375"/>
      <c r="BG82" s="375"/>
      <c r="BH82" s="375"/>
      <c r="BI82" s="375"/>
      <c r="BJ82" s="375"/>
      <c r="BK82" s="375"/>
      <c r="BL82" s="375"/>
      <c r="BM82" s="375"/>
      <c r="BN82" s="375"/>
      <c r="BO82" s="375"/>
      <c r="BP82" s="375"/>
      <c r="BQ82" s="375"/>
      <c r="BR82" s="375"/>
      <c r="BS82" s="375"/>
      <c r="BT82" s="375"/>
      <c r="BU82" s="375"/>
      <c r="BV82" s="375"/>
      <c r="BW82" s="375"/>
      <c r="BX82" s="375"/>
      <c r="BY82" s="375"/>
      <c r="BZ82" s="375"/>
      <c r="CA82" s="375"/>
      <c r="CB82" s="375"/>
      <c r="CC82" s="375"/>
      <c r="CD82" s="375"/>
      <c r="CE82" s="375"/>
      <c r="CF82" s="375"/>
      <c r="CG82" s="375"/>
      <c r="CH82" s="375"/>
      <c r="CI82" s="375"/>
      <c r="CJ82" s="375"/>
      <c r="CK82" s="375"/>
      <c r="CL82" s="375"/>
      <c r="CM82" s="375"/>
      <c r="CN82" s="375"/>
      <c r="CO82" s="375"/>
      <c r="CP82" s="375"/>
      <c r="CQ82" s="375"/>
      <c r="CR82" s="375"/>
      <c r="CS82" s="375"/>
      <c r="CT82" s="375"/>
      <c r="CU82" s="375"/>
      <c r="CV82" s="375"/>
      <c r="CW82" s="375"/>
      <c r="CX82" s="375"/>
      <c r="CY82" s="375"/>
      <c r="CZ82" s="375"/>
      <c r="DA82" s="375"/>
      <c r="DB82" s="375"/>
      <c r="DC82" s="375"/>
      <c r="DD82" s="375"/>
      <c r="DE82" s="375"/>
      <c r="DF82" s="375"/>
      <c r="DG82" s="375"/>
      <c r="DH82" s="375"/>
      <c r="DI82" s="375"/>
      <c r="DJ82" s="375"/>
      <c r="DK82" s="375"/>
    </row>
    <row r="83" spans="1:115" s="37" customFormat="1" ht="48" customHeight="1" thickTop="1">
      <c r="A83" s="444">
        <v>29</v>
      </c>
      <c r="B83" s="457" t="s">
        <v>11</v>
      </c>
      <c r="C83" s="457">
        <v>10</v>
      </c>
      <c r="D83" s="460"/>
      <c r="E83" s="460"/>
      <c r="F83" s="431"/>
      <c r="G83" s="431"/>
      <c r="H83" s="27"/>
      <c r="I83" s="27"/>
      <c r="J83" s="31" t="s">
        <v>338</v>
      </c>
      <c r="K83" s="28">
        <v>6223</v>
      </c>
      <c r="L83" s="27"/>
      <c r="M83" s="27"/>
      <c r="N83" s="27"/>
      <c r="O83" s="27"/>
      <c r="P83" s="31" t="s">
        <v>35</v>
      </c>
      <c r="Q83" s="27">
        <v>38</v>
      </c>
      <c r="R83" s="27"/>
      <c r="S83" s="27"/>
      <c r="T83" s="27"/>
      <c r="U83" s="27"/>
      <c r="V83" s="30" t="s">
        <v>339</v>
      </c>
      <c r="W83" s="41">
        <v>6290</v>
      </c>
      <c r="X83" s="30" t="s">
        <v>172</v>
      </c>
      <c r="Y83" s="165">
        <v>119.6</v>
      </c>
      <c r="Z83" s="30" t="s">
        <v>337</v>
      </c>
      <c r="AA83" s="41">
        <v>139050</v>
      </c>
      <c r="AB83" s="78"/>
      <c r="AC83" s="27"/>
      <c r="AD83" s="31" t="s">
        <v>336</v>
      </c>
      <c r="AE83" s="28">
        <v>28199</v>
      </c>
      <c r="AF83" s="33" t="s">
        <v>173</v>
      </c>
      <c r="AG83" s="27">
        <v>56.1</v>
      </c>
      <c r="AH83" s="31" t="s">
        <v>577</v>
      </c>
      <c r="AI83" s="28">
        <v>11803</v>
      </c>
      <c r="AJ83" s="27"/>
      <c r="AK83" s="27"/>
      <c r="AL83" s="194"/>
      <c r="AM83" s="205"/>
      <c r="AN83" s="42" t="s">
        <v>66</v>
      </c>
      <c r="AO83" s="27">
        <v>5.9</v>
      </c>
      <c r="AP83" s="31" t="s">
        <v>335</v>
      </c>
      <c r="AQ83" s="315">
        <v>822</v>
      </c>
      <c r="AR83" s="385"/>
      <c r="AS83" s="340"/>
      <c r="AT83" s="375"/>
      <c r="AU83" s="375"/>
      <c r="AV83" s="340"/>
      <c r="AW83" s="375"/>
      <c r="AX83" s="375"/>
      <c r="AY83" s="375"/>
      <c r="AZ83" s="375"/>
      <c r="BA83" s="375"/>
      <c r="BB83" s="375"/>
      <c r="BC83" s="375"/>
      <c r="BD83" s="375"/>
      <c r="BE83" s="375"/>
      <c r="BF83" s="375"/>
      <c r="BG83" s="375"/>
      <c r="BH83" s="375"/>
      <c r="BI83" s="375"/>
      <c r="BJ83" s="375"/>
      <c r="BK83" s="375"/>
      <c r="BL83" s="375"/>
      <c r="BM83" s="375"/>
      <c r="BN83" s="375"/>
      <c r="BO83" s="375"/>
      <c r="BP83" s="375"/>
      <c r="BQ83" s="375"/>
      <c r="BR83" s="375"/>
      <c r="BS83" s="375"/>
      <c r="BT83" s="375"/>
      <c r="BU83" s="375"/>
      <c r="BV83" s="375"/>
      <c r="BW83" s="375"/>
      <c r="BX83" s="375"/>
      <c r="BY83" s="375"/>
      <c r="BZ83" s="375"/>
      <c r="CA83" s="375"/>
      <c r="CB83" s="375"/>
      <c r="CC83" s="375"/>
      <c r="CD83" s="375"/>
      <c r="CE83" s="375"/>
      <c r="CF83" s="375"/>
      <c r="CG83" s="375"/>
      <c r="CH83" s="375"/>
      <c r="CI83" s="375"/>
      <c r="CJ83" s="375"/>
      <c r="CK83" s="375"/>
      <c r="CL83" s="375"/>
      <c r="CM83" s="375"/>
      <c r="CN83" s="375"/>
      <c r="CO83" s="375"/>
      <c r="CP83" s="375"/>
      <c r="CQ83" s="375"/>
      <c r="CR83" s="375"/>
      <c r="CS83" s="375"/>
      <c r="CT83" s="375"/>
      <c r="CU83" s="375"/>
      <c r="CV83" s="375"/>
      <c r="CW83" s="375"/>
      <c r="CX83" s="375"/>
      <c r="CY83" s="375"/>
      <c r="CZ83" s="375"/>
      <c r="DA83" s="375"/>
      <c r="DB83" s="375"/>
      <c r="DC83" s="375"/>
      <c r="DD83" s="375"/>
      <c r="DE83" s="375"/>
      <c r="DF83" s="375"/>
      <c r="DG83" s="375"/>
      <c r="DH83" s="375"/>
      <c r="DI83" s="375"/>
      <c r="DJ83" s="375"/>
      <c r="DK83" s="375"/>
    </row>
    <row r="84" spans="1:115" s="37" customFormat="1" ht="25.5" customHeight="1">
      <c r="A84" s="442"/>
      <c r="B84" s="448"/>
      <c r="C84" s="448"/>
      <c r="D84" s="452"/>
      <c r="E84" s="452"/>
      <c r="F84" s="439"/>
      <c r="G84" s="437"/>
      <c r="H84" s="165"/>
      <c r="I84" s="165"/>
      <c r="J84" s="194"/>
      <c r="K84" s="205"/>
      <c r="L84" s="165"/>
      <c r="M84" s="165"/>
      <c r="N84" s="205"/>
      <c r="O84" s="205"/>
      <c r="P84" s="30" t="s">
        <v>183</v>
      </c>
      <c r="Q84" s="164">
        <v>3.8</v>
      </c>
      <c r="R84" s="195"/>
      <c r="S84" s="206"/>
      <c r="T84" s="165"/>
      <c r="U84" s="165"/>
      <c r="V84" s="162"/>
      <c r="W84" s="39"/>
      <c r="X84" s="128"/>
      <c r="Y84" s="128"/>
      <c r="Z84" s="128"/>
      <c r="AB84" s="165"/>
      <c r="AC84" s="165"/>
      <c r="AD84" s="194"/>
      <c r="AE84" s="205"/>
      <c r="AF84" s="42"/>
      <c r="AG84" s="165"/>
      <c r="AH84" s="194"/>
      <c r="AI84" s="205"/>
      <c r="AJ84" s="165"/>
      <c r="AK84" s="165"/>
      <c r="AL84" s="194"/>
      <c r="AM84" s="205"/>
      <c r="AN84" s="30"/>
      <c r="AO84" s="165"/>
      <c r="AP84" s="194" t="s">
        <v>578</v>
      </c>
      <c r="AQ84" s="308">
        <v>831</v>
      </c>
      <c r="AR84" s="385"/>
      <c r="AS84" s="340"/>
      <c r="AT84" s="375"/>
      <c r="AU84" s="375"/>
      <c r="AV84" s="340"/>
      <c r="AW84" s="375"/>
      <c r="AX84" s="375"/>
      <c r="AY84" s="375"/>
      <c r="AZ84" s="375"/>
      <c r="BA84" s="375"/>
      <c r="BB84" s="375"/>
      <c r="BC84" s="375"/>
      <c r="BD84" s="375"/>
      <c r="BE84" s="375"/>
      <c r="BF84" s="375"/>
      <c r="BG84" s="375"/>
      <c r="BH84" s="375"/>
      <c r="BI84" s="375"/>
      <c r="BJ84" s="375"/>
      <c r="BK84" s="375"/>
      <c r="BL84" s="375"/>
      <c r="BM84" s="375"/>
      <c r="BN84" s="375"/>
      <c r="BO84" s="375"/>
      <c r="BP84" s="375"/>
      <c r="BQ84" s="375"/>
      <c r="BR84" s="375"/>
      <c r="BS84" s="375"/>
      <c r="BT84" s="375"/>
      <c r="BU84" s="375"/>
      <c r="BV84" s="375"/>
      <c r="BW84" s="375"/>
      <c r="BX84" s="375"/>
      <c r="BY84" s="375"/>
      <c r="BZ84" s="375"/>
      <c r="CA84" s="375"/>
      <c r="CB84" s="375"/>
      <c r="CC84" s="375"/>
      <c r="CD84" s="375"/>
      <c r="CE84" s="375"/>
      <c r="CF84" s="375"/>
      <c r="CG84" s="375"/>
      <c r="CH84" s="375"/>
      <c r="CI84" s="375"/>
      <c r="CJ84" s="375"/>
      <c r="CK84" s="375"/>
      <c r="CL84" s="375"/>
      <c r="CM84" s="375"/>
      <c r="CN84" s="375"/>
      <c r="CO84" s="375"/>
      <c r="CP84" s="375"/>
      <c r="CQ84" s="375"/>
      <c r="CR84" s="375"/>
      <c r="CS84" s="375"/>
      <c r="CT84" s="375"/>
      <c r="CU84" s="375"/>
      <c r="CV84" s="375"/>
      <c r="CW84" s="375"/>
      <c r="CX84" s="375"/>
      <c r="CY84" s="375"/>
      <c r="CZ84" s="375"/>
      <c r="DA84" s="375"/>
      <c r="DB84" s="375"/>
      <c r="DC84" s="375"/>
      <c r="DD84" s="375"/>
      <c r="DE84" s="375"/>
      <c r="DF84" s="375"/>
      <c r="DG84" s="375"/>
      <c r="DH84" s="375"/>
      <c r="DI84" s="375"/>
      <c r="DJ84" s="375"/>
      <c r="DK84" s="375"/>
    </row>
    <row r="85" spans="1:115" s="37" customFormat="1" ht="14.25" customHeight="1" thickBot="1">
      <c r="A85" s="443"/>
      <c r="B85" s="46" t="s">
        <v>21</v>
      </c>
      <c r="C85" s="47"/>
      <c r="D85" s="48">
        <v>163.32</v>
      </c>
      <c r="E85" s="48">
        <v>23.51</v>
      </c>
      <c r="F85" s="49">
        <v>223.4</v>
      </c>
      <c r="G85" s="262">
        <v>193218</v>
      </c>
      <c r="H85" s="50"/>
      <c r="I85" s="50"/>
      <c r="J85" s="50"/>
      <c r="K85" s="51">
        <v>6223</v>
      </c>
      <c r="L85" s="50"/>
      <c r="M85" s="50"/>
      <c r="N85" s="50"/>
      <c r="O85" s="50"/>
      <c r="P85" s="50"/>
      <c r="Q85" s="50">
        <f>SUM(Q83:Q84)</f>
        <v>41.8</v>
      </c>
      <c r="R85" s="50"/>
      <c r="S85" s="50"/>
      <c r="T85" s="50"/>
      <c r="U85" s="50"/>
      <c r="V85" s="50"/>
      <c r="W85" s="51">
        <v>6290</v>
      </c>
      <c r="X85" s="50"/>
      <c r="Y85" s="50">
        <f>SUM(Y83:Y84)</f>
        <v>119.6</v>
      </c>
      <c r="Z85" s="50"/>
      <c r="AA85" s="51">
        <v>139050</v>
      </c>
      <c r="AB85" s="50"/>
      <c r="AC85" s="50"/>
      <c r="AD85" s="50"/>
      <c r="AE85" s="51">
        <v>28199</v>
      </c>
      <c r="AF85" s="52"/>
      <c r="AG85" s="50">
        <f>SUM(AG83:AG84)</f>
        <v>56.1</v>
      </c>
      <c r="AH85" s="50"/>
      <c r="AI85" s="51">
        <v>11803</v>
      </c>
      <c r="AJ85" s="50"/>
      <c r="AK85" s="50"/>
      <c r="AL85" s="50"/>
      <c r="AM85" s="50"/>
      <c r="AN85" s="145"/>
      <c r="AO85" s="50">
        <v>5.9</v>
      </c>
      <c r="AP85" s="50"/>
      <c r="AQ85" s="312">
        <v>1653</v>
      </c>
      <c r="AR85" s="385"/>
      <c r="AS85" s="340"/>
      <c r="AT85" s="375"/>
      <c r="AU85" s="375"/>
      <c r="AV85" s="340"/>
      <c r="AW85" s="375"/>
      <c r="AX85" s="375"/>
      <c r="AY85" s="375"/>
      <c r="AZ85" s="375"/>
      <c r="BA85" s="375"/>
      <c r="BB85" s="375"/>
      <c r="BC85" s="375"/>
      <c r="BD85" s="375"/>
      <c r="BE85" s="375"/>
      <c r="BF85" s="375"/>
      <c r="BG85" s="375"/>
      <c r="BH85" s="375"/>
      <c r="BI85" s="375"/>
      <c r="BJ85" s="375"/>
      <c r="BK85" s="375"/>
      <c r="BL85" s="375"/>
      <c r="BM85" s="375"/>
      <c r="BN85" s="375"/>
      <c r="BO85" s="375"/>
      <c r="BP85" s="375"/>
      <c r="BQ85" s="375"/>
      <c r="BR85" s="375"/>
      <c r="BS85" s="375"/>
      <c r="BT85" s="375"/>
      <c r="BU85" s="375"/>
      <c r="BV85" s="375"/>
      <c r="BW85" s="375"/>
      <c r="BX85" s="375"/>
      <c r="BY85" s="375"/>
      <c r="BZ85" s="375"/>
      <c r="CA85" s="375"/>
      <c r="CB85" s="375"/>
      <c r="CC85" s="375"/>
      <c r="CD85" s="375"/>
      <c r="CE85" s="375"/>
      <c r="CF85" s="375"/>
      <c r="CG85" s="375"/>
      <c r="CH85" s="375"/>
      <c r="CI85" s="375"/>
      <c r="CJ85" s="375"/>
      <c r="CK85" s="375"/>
      <c r="CL85" s="375"/>
      <c r="CM85" s="375"/>
      <c r="CN85" s="375"/>
      <c r="CO85" s="375"/>
      <c r="CP85" s="375"/>
      <c r="CQ85" s="375"/>
      <c r="CR85" s="375"/>
      <c r="CS85" s="375"/>
      <c r="CT85" s="375"/>
      <c r="CU85" s="375"/>
      <c r="CV85" s="375"/>
      <c r="CW85" s="375"/>
      <c r="CX85" s="375"/>
      <c r="CY85" s="375"/>
      <c r="CZ85" s="375"/>
      <c r="DA85" s="375"/>
      <c r="DB85" s="375"/>
      <c r="DC85" s="375"/>
      <c r="DD85" s="375"/>
      <c r="DE85" s="375"/>
      <c r="DF85" s="375"/>
      <c r="DG85" s="375"/>
      <c r="DH85" s="375"/>
      <c r="DI85" s="375"/>
      <c r="DJ85" s="375"/>
      <c r="DK85" s="375"/>
    </row>
    <row r="86" spans="1:115" s="37" customFormat="1" ht="26.25" customHeight="1" thickTop="1">
      <c r="A86" s="444">
        <v>30</v>
      </c>
      <c r="B86" s="447" t="s">
        <v>12</v>
      </c>
      <c r="C86" s="447">
        <v>1</v>
      </c>
      <c r="D86" s="451"/>
      <c r="E86" s="451"/>
      <c r="F86" s="431"/>
      <c r="G86" s="211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31" t="s">
        <v>340</v>
      </c>
      <c r="S86" s="28">
        <v>2021</v>
      </c>
      <c r="T86" s="27"/>
      <c r="U86" s="27"/>
      <c r="V86" s="27"/>
      <c r="W86" s="27"/>
      <c r="X86" s="31"/>
      <c r="Y86" s="27"/>
      <c r="Z86" s="194"/>
      <c r="AA86" s="205"/>
      <c r="AB86" s="78" t="s">
        <v>92</v>
      </c>
      <c r="AC86" s="27">
        <v>10</v>
      </c>
      <c r="AD86" s="27"/>
      <c r="AE86" s="27"/>
      <c r="AF86" s="33" t="s">
        <v>270</v>
      </c>
      <c r="AG86" s="27">
        <v>9.3000000000000007</v>
      </c>
      <c r="AH86" s="27"/>
      <c r="AI86" s="27"/>
      <c r="AJ86" s="27"/>
      <c r="AK86" s="27"/>
      <c r="AL86" s="194"/>
      <c r="AM86" s="205"/>
      <c r="AN86" s="42" t="s">
        <v>152</v>
      </c>
      <c r="AO86" s="27">
        <v>2.1</v>
      </c>
      <c r="AP86" s="31" t="s">
        <v>615</v>
      </c>
      <c r="AQ86" s="313">
        <v>3109</v>
      </c>
      <c r="AR86" s="385"/>
      <c r="AS86" s="340"/>
      <c r="AT86" s="375"/>
      <c r="AU86" s="375"/>
      <c r="AV86" s="340"/>
      <c r="AW86" s="375"/>
      <c r="AX86" s="375"/>
      <c r="AY86" s="375"/>
      <c r="AZ86" s="375"/>
      <c r="BA86" s="375"/>
      <c r="BB86" s="375"/>
      <c r="BC86" s="375"/>
      <c r="BD86" s="375"/>
      <c r="BE86" s="375"/>
      <c r="BF86" s="375"/>
      <c r="BG86" s="375"/>
      <c r="BH86" s="375"/>
      <c r="BI86" s="375"/>
      <c r="BJ86" s="375"/>
      <c r="BK86" s="375"/>
      <c r="BL86" s="375"/>
      <c r="BM86" s="375"/>
      <c r="BN86" s="375"/>
      <c r="BO86" s="375"/>
      <c r="BP86" s="375"/>
      <c r="BQ86" s="375"/>
      <c r="BR86" s="375"/>
      <c r="BS86" s="375"/>
      <c r="BT86" s="375"/>
      <c r="BU86" s="375"/>
      <c r="BV86" s="375"/>
      <c r="BW86" s="375"/>
      <c r="BX86" s="375"/>
      <c r="BY86" s="375"/>
      <c r="BZ86" s="375"/>
      <c r="CA86" s="375"/>
      <c r="CB86" s="375"/>
      <c r="CC86" s="375"/>
      <c r="CD86" s="375"/>
      <c r="CE86" s="375"/>
      <c r="CF86" s="375"/>
      <c r="CG86" s="375"/>
      <c r="CH86" s="375"/>
      <c r="CI86" s="375"/>
      <c r="CJ86" s="375"/>
      <c r="CK86" s="375"/>
      <c r="CL86" s="375"/>
      <c r="CM86" s="375"/>
      <c r="CN86" s="375"/>
      <c r="CO86" s="375"/>
      <c r="CP86" s="375"/>
      <c r="CQ86" s="375"/>
      <c r="CR86" s="375"/>
      <c r="CS86" s="375"/>
      <c r="CT86" s="375"/>
      <c r="CU86" s="375"/>
      <c r="CV86" s="375"/>
      <c r="CW86" s="375"/>
      <c r="CX86" s="375"/>
      <c r="CY86" s="375"/>
      <c r="CZ86" s="375"/>
      <c r="DA86" s="375"/>
      <c r="DB86" s="375"/>
      <c r="DC86" s="375"/>
      <c r="DD86" s="375"/>
      <c r="DE86" s="375"/>
      <c r="DF86" s="375"/>
      <c r="DG86" s="375"/>
      <c r="DH86" s="375"/>
      <c r="DI86" s="375"/>
      <c r="DJ86" s="375"/>
      <c r="DK86" s="375"/>
    </row>
    <row r="87" spans="1:115" s="37" customFormat="1" ht="12.75" customHeight="1">
      <c r="A87" s="442"/>
      <c r="B87" s="448"/>
      <c r="C87" s="448"/>
      <c r="D87" s="452"/>
      <c r="E87" s="452"/>
      <c r="F87" s="438"/>
      <c r="G87" s="212"/>
      <c r="H87" s="172"/>
      <c r="I87" s="172"/>
      <c r="J87" s="195"/>
      <c r="K87" s="206"/>
      <c r="L87" s="172"/>
      <c r="M87" s="172"/>
      <c r="N87" s="206"/>
      <c r="O87" s="206"/>
      <c r="P87" s="172"/>
      <c r="Q87" s="172"/>
      <c r="R87" s="195"/>
      <c r="S87" s="206"/>
      <c r="T87" s="172"/>
      <c r="U87" s="172"/>
      <c r="V87" s="195"/>
      <c r="W87" s="206"/>
      <c r="X87" s="172"/>
      <c r="Y87" s="172"/>
      <c r="Z87" s="195"/>
      <c r="AA87" s="206"/>
      <c r="AB87" s="172"/>
      <c r="AC87" s="172"/>
      <c r="AD87" s="195"/>
      <c r="AE87" s="206"/>
      <c r="AF87" s="109" t="s">
        <v>113</v>
      </c>
      <c r="AG87" s="172">
        <v>4.5</v>
      </c>
      <c r="AH87" s="195"/>
      <c r="AI87" s="206"/>
      <c r="AJ87" s="172"/>
      <c r="AK87" s="172"/>
      <c r="AL87" s="195"/>
      <c r="AM87" s="206"/>
      <c r="AN87" s="172"/>
      <c r="AO87" s="172"/>
      <c r="AP87" s="195"/>
      <c r="AQ87" s="156"/>
      <c r="AR87" s="385"/>
      <c r="AS87" s="340"/>
      <c r="AT87" s="375"/>
      <c r="AU87" s="375"/>
      <c r="AV87" s="340"/>
      <c r="AW87" s="375"/>
      <c r="AX87" s="375"/>
      <c r="AY87" s="375"/>
      <c r="AZ87" s="375"/>
      <c r="BA87" s="375"/>
      <c r="BB87" s="375"/>
      <c r="BC87" s="375"/>
      <c r="BD87" s="375"/>
      <c r="BE87" s="375"/>
      <c r="BF87" s="375"/>
      <c r="BG87" s="375"/>
      <c r="BH87" s="375"/>
      <c r="BI87" s="375"/>
      <c r="BJ87" s="375"/>
      <c r="BK87" s="375"/>
      <c r="BL87" s="375"/>
      <c r="BM87" s="375"/>
      <c r="BN87" s="375"/>
      <c r="BO87" s="375"/>
      <c r="BP87" s="375"/>
      <c r="BQ87" s="375"/>
      <c r="BR87" s="375"/>
      <c r="BS87" s="375"/>
      <c r="BT87" s="375"/>
      <c r="BU87" s="375"/>
      <c r="BV87" s="375"/>
      <c r="BW87" s="375"/>
      <c r="BX87" s="375"/>
      <c r="BY87" s="375"/>
      <c r="BZ87" s="375"/>
      <c r="CA87" s="375"/>
      <c r="CB87" s="375"/>
      <c r="CC87" s="375"/>
      <c r="CD87" s="375"/>
      <c r="CE87" s="375"/>
      <c r="CF87" s="375"/>
      <c r="CG87" s="375"/>
      <c r="CH87" s="375"/>
      <c r="CI87" s="375"/>
      <c r="CJ87" s="375"/>
      <c r="CK87" s="375"/>
      <c r="CL87" s="375"/>
      <c r="CM87" s="375"/>
      <c r="CN87" s="375"/>
      <c r="CO87" s="375"/>
      <c r="CP87" s="375"/>
      <c r="CQ87" s="375"/>
      <c r="CR87" s="375"/>
      <c r="CS87" s="375"/>
      <c r="CT87" s="375"/>
      <c r="CU87" s="375"/>
      <c r="CV87" s="375"/>
      <c r="CW87" s="375"/>
      <c r="CX87" s="375"/>
      <c r="CY87" s="375"/>
      <c r="CZ87" s="375"/>
      <c r="DA87" s="375"/>
      <c r="DB87" s="375"/>
      <c r="DC87" s="375"/>
      <c r="DD87" s="375"/>
      <c r="DE87" s="375"/>
      <c r="DF87" s="375"/>
      <c r="DG87" s="375"/>
      <c r="DH87" s="375"/>
      <c r="DI87" s="375"/>
      <c r="DJ87" s="375"/>
      <c r="DK87" s="375"/>
    </row>
    <row r="88" spans="1:115" s="37" customFormat="1" ht="12.75" customHeight="1" thickBot="1">
      <c r="A88" s="443"/>
      <c r="B88" s="46" t="s">
        <v>21</v>
      </c>
      <c r="C88" s="47"/>
      <c r="D88" s="48">
        <v>34.54</v>
      </c>
      <c r="E88" s="48">
        <v>-5.09</v>
      </c>
      <c r="F88" s="49">
        <v>25.9</v>
      </c>
      <c r="G88" s="262">
        <f>SUM(S88,AQ88)</f>
        <v>5130</v>
      </c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1">
        <v>2021</v>
      </c>
      <c r="T88" s="50"/>
      <c r="U88" s="50"/>
      <c r="V88" s="50"/>
      <c r="W88" s="50"/>
      <c r="X88" s="50"/>
      <c r="Y88" s="50"/>
      <c r="Z88" s="50"/>
      <c r="AA88" s="50"/>
      <c r="AB88" s="50"/>
      <c r="AC88" s="50">
        <v>10</v>
      </c>
      <c r="AD88" s="50"/>
      <c r="AE88" s="50"/>
      <c r="AF88" s="52"/>
      <c r="AG88" s="50">
        <f>SUM(AG86:AG87)</f>
        <v>13.8</v>
      </c>
      <c r="AH88" s="50"/>
      <c r="AI88" s="50"/>
      <c r="AJ88" s="50"/>
      <c r="AK88" s="50"/>
      <c r="AL88" s="50"/>
      <c r="AM88" s="50"/>
      <c r="AN88" s="50"/>
      <c r="AO88" s="50">
        <v>2.1</v>
      </c>
      <c r="AP88" s="50"/>
      <c r="AQ88" s="312">
        <v>3109</v>
      </c>
      <c r="AR88" s="385"/>
      <c r="AS88" s="340"/>
      <c r="AT88" s="375"/>
      <c r="AU88" s="375"/>
      <c r="AV88" s="340"/>
      <c r="AW88" s="375"/>
      <c r="AX88" s="375"/>
      <c r="AY88" s="375"/>
      <c r="AZ88" s="375"/>
      <c r="BA88" s="375"/>
      <c r="BB88" s="375"/>
      <c r="BC88" s="375"/>
      <c r="BD88" s="375"/>
      <c r="BE88" s="375"/>
      <c r="BF88" s="375"/>
      <c r="BG88" s="375"/>
      <c r="BH88" s="375"/>
      <c r="BI88" s="375"/>
      <c r="BJ88" s="375"/>
      <c r="BK88" s="375"/>
      <c r="BL88" s="375"/>
      <c r="BM88" s="375"/>
      <c r="BN88" s="375"/>
      <c r="BO88" s="375"/>
      <c r="BP88" s="375"/>
      <c r="BQ88" s="375"/>
      <c r="BR88" s="375"/>
      <c r="BS88" s="375"/>
      <c r="BT88" s="375"/>
      <c r="BU88" s="375"/>
      <c r="BV88" s="375"/>
      <c r="BW88" s="375"/>
      <c r="BX88" s="375"/>
      <c r="BY88" s="375"/>
      <c r="BZ88" s="375"/>
      <c r="CA88" s="375"/>
      <c r="CB88" s="375"/>
      <c r="CC88" s="375"/>
      <c r="CD88" s="375"/>
      <c r="CE88" s="375"/>
      <c r="CF88" s="375"/>
      <c r="CG88" s="375"/>
      <c r="CH88" s="375"/>
      <c r="CI88" s="375"/>
      <c r="CJ88" s="375"/>
      <c r="CK88" s="375"/>
      <c r="CL88" s="375"/>
      <c r="CM88" s="375"/>
      <c r="CN88" s="375"/>
      <c r="CO88" s="375"/>
      <c r="CP88" s="375"/>
      <c r="CQ88" s="375"/>
      <c r="CR88" s="375"/>
      <c r="CS88" s="375"/>
      <c r="CT88" s="375"/>
      <c r="CU88" s="375"/>
      <c r="CV88" s="375"/>
      <c r="CW88" s="375"/>
      <c r="CX88" s="375"/>
      <c r="CY88" s="375"/>
      <c r="CZ88" s="375"/>
      <c r="DA88" s="375"/>
      <c r="DB88" s="375"/>
      <c r="DC88" s="375"/>
      <c r="DD88" s="375"/>
      <c r="DE88" s="375"/>
      <c r="DF88" s="375"/>
      <c r="DG88" s="375"/>
      <c r="DH88" s="375"/>
      <c r="DI88" s="375"/>
      <c r="DJ88" s="375"/>
      <c r="DK88" s="375"/>
    </row>
    <row r="89" spans="1:115" s="37" customFormat="1" ht="54.75" customHeight="1" thickTop="1">
      <c r="A89" s="444">
        <v>31</v>
      </c>
      <c r="B89" s="447" t="s">
        <v>12</v>
      </c>
      <c r="C89" s="447">
        <v>2</v>
      </c>
      <c r="D89" s="451"/>
      <c r="E89" s="451"/>
      <c r="F89" s="431"/>
      <c r="G89" s="431"/>
      <c r="H89" s="27"/>
      <c r="I89" s="27"/>
      <c r="J89" s="31" t="s">
        <v>342</v>
      </c>
      <c r="K89" s="28">
        <v>1514</v>
      </c>
      <c r="L89" s="27"/>
      <c r="M89" s="27"/>
      <c r="N89" s="205"/>
      <c r="O89" s="205"/>
      <c r="P89" s="30" t="s">
        <v>263</v>
      </c>
      <c r="Q89" s="27">
        <v>7.6</v>
      </c>
      <c r="R89" s="31" t="s">
        <v>341</v>
      </c>
      <c r="S89" s="28">
        <v>4039</v>
      </c>
      <c r="T89" s="27"/>
      <c r="U89" s="27"/>
      <c r="V89" s="27"/>
      <c r="W89" s="27"/>
      <c r="X89" s="31"/>
      <c r="Y89" s="27"/>
      <c r="Z89" s="194"/>
      <c r="AA89" s="205"/>
      <c r="AB89" s="78" t="s">
        <v>115</v>
      </c>
      <c r="AC89" s="27">
        <v>11.7</v>
      </c>
      <c r="AD89" s="27"/>
      <c r="AE89" s="27"/>
      <c r="AF89" s="33" t="s">
        <v>271</v>
      </c>
      <c r="AG89" s="27">
        <v>14.3</v>
      </c>
      <c r="AH89" s="31" t="s">
        <v>616</v>
      </c>
      <c r="AI89" s="28"/>
      <c r="AJ89" s="35" t="s">
        <v>116</v>
      </c>
      <c r="AK89" s="27">
        <v>2.4</v>
      </c>
      <c r="AL89" s="194"/>
      <c r="AM89" s="205"/>
      <c r="AN89" s="42" t="s">
        <v>215</v>
      </c>
      <c r="AO89" s="27">
        <v>2.5</v>
      </c>
      <c r="AP89" s="27"/>
      <c r="AQ89" s="315"/>
      <c r="AR89" s="385"/>
      <c r="AS89" s="340"/>
      <c r="AT89" s="375"/>
      <c r="AU89" s="375"/>
      <c r="AV89" s="340"/>
      <c r="AW89" s="375"/>
      <c r="AX89" s="375"/>
      <c r="AY89" s="375"/>
      <c r="AZ89" s="375"/>
      <c r="BA89" s="375"/>
      <c r="BB89" s="375"/>
      <c r="BC89" s="375"/>
      <c r="BD89" s="375"/>
      <c r="BE89" s="375"/>
      <c r="BF89" s="375"/>
      <c r="BG89" s="375"/>
      <c r="BH89" s="375"/>
      <c r="BI89" s="375"/>
      <c r="BJ89" s="375"/>
      <c r="BK89" s="375"/>
      <c r="BL89" s="375"/>
      <c r="BM89" s="375"/>
      <c r="BN89" s="375"/>
      <c r="BO89" s="375"/>
      <c r="BP89" s="375"/>
      <c r="BQ89" s="375"/>
      <c r="BR89" s="375"/>
      <c r="BS89" s="375"/>
      <c r="BT89" s="375"/>
      <c r="BU89" s="375"/>
      <c r="BV89" s="375"/>
      <c r="BW89" s="375"/>
      <c r="BX89" s="375"/>
      <c r="BY89" s="375"/>
      <c r="BZ89" s="375"/>
      <c r="CA89" s="375"/>
      <c r="CB89" s="375"/>
      <c r="CC89" s="375"/>
      <c r="CD89" s="375"/>
      <c r="CE89" s="375"/>
      <c r="CF89" s="375"/>
      <c r="CG89" s="375"/>
      <c r="CH89" s="375"/>
      <c r="CI89" s="375"/>
      <c r="CJ89" s="375"/>
      <c r="CK89" s="375"/>
      <c r="CL89" s="375"/>
      <c r="CM89" s="375"/>
      <c r="CN89" s="375"/>
      <c r="CO89" s="375"/>
      <c r="CP89" s="375"/>
      <c r="CQ89" s="375"/>
      <c r="CR89" s="375"/>
      <c r="CS89" s="375"/>
      <c r="CT89" s="375"/>
      <c r="CU89" s="375"/>
      <c r="CV89" s="375"/>
      <c r="CW89" s="375"/>
      <c r="CX89" s="375"/>
      <c r="CY89" s="375"/>
      <c r="CZ89" s="375"/>
      <c r="DA89" s="375"/>
      <c r="DB89" s="375"/>
      <c r="DC89" s="375"/>
      <c r="DD89" s="375"/>
      <c r="DE89" s="375"/>
      <c r="DF89" s="375"/>
      <c r="DG89" s="375"/>
      <c r="DH89" s="375"/>
      <c r="DI89" s="375"/>
      <c r="DJ89" s="375"/>
      <c r="DK89" s="375"/>
    </row>
    <row r="90" spans="1:115" s="37" customFormat="1" ht="42" customHeight="1">
      <c r="A90" s="442"/>
      <c r="B90" s="448"/>
      <c r="C90" s="448"/>
      <c r="D90" s="452"/>
      <c r="E90" s="452"/>
      <c r="F90" s="438"/>
      <c r="G90" s="437"/>
      <c r="H90" s="172"/>
      <c r="I90" s="172"/>
      <c r="J90" s="195"/>
      <c r="K90" s="206"/>
      <c r="L90" s="172"/>
      <c r="M90" s="172"/>
      <c r="N90" s="206"/>
      <c r="O90" s="206"/>
      <c r="P90" s="172"/>
      <c r="Q90" s="172"/>
      <c r="R90" s="195"/>
      <c r="S90" s="206"/>
      <c r="T90" s="172"/>
      <c r="U90" s="172"/>
      <c r="V90" s="195"/>
      <c r="W90" s="206"/>
      <c r="X90" s="62" t="s">
        <v>76</v>
      </c>
      <c r="Y90" s="172">
        <v>4.9000000000000004</v>
      </c>
      <c r="Z90" s="195"/>
      <c r="AA90" s="206"/>
      <c r="AB90" s="172"/>
      <c r="AC90" s="172"/>
      <c r="AD90" s="195"/>
      <c r="AE90" s="206"/>
      <c r="AF90" s="42" t="s">
        <v>114</v>
      </c>
      <c r="AG90" s="172">
        <v>4.5</v>
      </c>
      <c r="AH90" s="62" t="s">
        <v>617</v>
      </c>
      <c r="AI90" s="118"/>
      <c r="AJ90" s="172"/>
      <c r="AK90" s="172"/>
      <c r="AL90" s="195"/>
      <c r="AM90" s="206"/>
      <c r="AN90" s="172"/>
      <c r="AO90" s="172"/>
      <c r="AP90" s="195"/>
      <c r="AQ90" s="156"/>
      <c r="AR90" s="385"/>
      <c r="AS90" s="340"/>
      <c r="AT90" s="375"/>
      <c r="AU90" s="375"/>
      <c r="AV90" s="340"/>
      <c r="AW90" s="375"/>
      <c r="AX90" s="375"/>
      <c r="AY90" s="375"/>
      <c r="AZ90" s="375"/>
      <c r="BA90" s="375"/>
      <c r="BB90" s="375"/>
      <c r="BC90" s="375"/>
      <c r="BD90" s="375"/>
      <c r="BE90" s="375"/>
      <c r="BF90" s="375"/>
      <c r="BG90" s="375"/>
      <c r="BH90" s="375"/>
      <c r="BI90" s="375"/>
      <c r="BJ90" s="375"/>
      <c r="BK90" s="375"/>
      <c r="BL90" s="375"/>
      <c r="BM90" s="375"/>
      <c r="BN90" s="375"/>
      <c r="BO90" s="375"/>
      <c r="BP90" s="375"/>
      <c r="BQ90" s="375"/>
      <c r="BR90" s="375"/>
      <c r="BS90" s="375"/>
      <c r="BT90" s="375"/>
      <c r="BU90" s="375"/>
      <c r="BV90" s="375"/>
      <c r="BW90" s="375"/>
      <c r="BX90" s="375"/>
      <c r="BY90" s="375"/>
      <c r="BZ90" s="375"/>
      <c r="CA90" s="375"/>
      <c r="CB90" s="375"/>
      <c r="CC90" s="375"/>
      <c r="CD90" s="375"/>
      <c r="CE90" s="375"/>
      <c r="CF90" s="375"/>
      <c r="CG90" s="375"/>
      <c r="CH90" s="375"/>
      <c r="CI90" s="375"/>
      <c r="CJ90" s="375"/>
      <c r="CK90" s="375"/>
      <c r="CL90" s="375"/>
      <c r="CM90" s="375"/>
      <c r="CN90" s="375"/>
      <c r="CO90" s="375"/>
      <c r="CP90" s="375"/>
      <c r="CQ90" s="375"/>
      <c r="CR90" s="375"/>
      <c r="CS90" s="375"/>
      <c r="CT90" s="375"/>
      <c r="CU90" s="375"/>
      <c r="CV90" s="375"/>
      <c r="CW90" s="375"/>
      <c r="CX90" s="375"/>
      <c r="CY90" s="375"/>
      <c r="CZ90" s="375"/>
      <c r="DA90" s="375"/>
      <c r="DB90" s="375"/>
      <c r="DC90" s="375"/>
      <c r="DD90" s="375"/>
      <c r="DE90" s="375"/>
      <c r="DF90" s="375"/>
      <c r="DG90" s="375"/>
      <c r="DH90" s="375"/>
      <c r="DI90" s="375"/>
      <c r="DJ90" s="375"/>
      <c r="DK90" s="375"/>
    </row>
    <row r="91" spans="1:115" s="37" customFormat="1" ht="14.25" customHeight="1" thickBot="1">
      <c r="A91" s="443"/>
      <c r="B91" s="46" t="s">
        <v>21</v>
      </c>
      <c r="C91" s="47"/>
      <c r="D91" s="48">
        <v>64.94</v>
      </c>
      <c r="E91" s="48">
        <v>-14.77</v>
      </c>
      <c r="F91" s="49">
        <v>47.9</v>
      </c>
      <c r="G91" s="262">
        <f>SUM(K91,S91,AI91)</f>
        <v>22715</v>
      </c>
      <c r="H91" s="50"/>
      <c r="I91" s="50"/>
      <c r="J91" s="50"/>
      <c r="K91" s="51">
        <v>1514</v>
      </c>
      <c r="L91" s="50"/>
      <c r="M91" s="50"/>
      <c r="N91" s="50"/>
      <c r="O91" s="50"/>
      <c r="P91" s="50"/>
      <c r="Q91" s="50">
        <v>7.6</v>
      </c>
      <c r="R91" s="50"/>
      <c r="S91" s="51">
        <v>4039</v>
      </c>
      <c r="T91" s="50"/>
      <c r="U91" s="50"/>
      <c r="V91" s="50"/>
      <c r="W91" s="50"/>
      <c r="X91" s="50"/>
      <c r="Y91" s="50">
        <f>SUM(Y89:Y90)</f>
        <v>4.9000000000000004</v>
      </c>
      <c r="Z91" s="50"/>
      <c r="AA91" s="50"/>
      <c r="AB91" s="50"/>
      <c r="AC91" s="50">
        <v>11.7</v>
      </c>
      <c r="AD91" s="50"/>
      <c r="AE91" s="50"/>
      <c r="AF91" s="52"/>
      <c r="AG91" s="50">
        <f>SUM(AG89:AG90)</f>
        <v>18.8</v>
      </c>
      <c r="AH91" s="50"/>
      <c r="AI91" s="51">
        <v>17162</v>
      </c>
      <c r="AJ91" s="50"/>
      <c r="AK91" s="50">
        <v>2.4</v>
      </c>
      <c r="AL91" s="50"/>
      <c r="AM91" s="50"/>
      <c r="AN91" s="50"/>
      <c r="AO91" s="50">
        <v>2.5</v>
      </c>
      <c r="AP91" s="50"/>
      <c r="AQ91" s="310"/>
      <c r="AR91" s="385"/>
      <c r="AS91" s="340"/>
      <c r="AT91" s="375"/>
      <c r="AU91" s="375"/>
      <c r="AV91" s="340"/>
      <c r="AW91" s="375"/>
      <c r="AX91" s="375"/>
      <c r="AY91" s="375"/>
      <c r="AZ91" s="375"/>
      <c r="BA91" s="375"/>
      <c r="BB91" s="375"/>
      <c r="BC91" s="375"/>
      <c r="BD91" s="375"/>
      <c r="BE91" s="375"/>
      <c r="BF91" s="375"/>
      <c r="BG91" s="375"/>
      <c r="BH91" s="375"/>
      <c r="BI91" s="375"/>
      <c r="BJ91" s="375"/>
      <c r="BK91" s="375"/>
      <c r="BL91" s="375"/>
      <c r="BM91" s="375"/>
      <c r="BN91" s="375"/>
      <c r="BO91" s="375"/>
      <c r="BP91" s="375"/>
      <c r="BQ91" s="375"/>
      <c r="BR91" s="375"/>
      <c r="BS91" s="375"/>
      <c r="BT91" s="375"/>
      <c r="BU91" s="375"/>
      <c r="BV91" s="375"/>
      <c r="BW91" s="375"/>
      <c r="BX91" s="375"/>
      <c r="BY91" s="375"/>
      <c r="BZ91" s="375"/>
      <c r="CA91" s="375"/>
      <c r="CB91" s="375"/>
      <c r="CC91" s="375"/>
      <c r="CD91" s="375"/>
      <c r="CE91" s="375"/>
      <c r="CF91" s="375"/>
      <c r="CG91" s="375"/>
      <c r="CH91" s="375"/>
      <c r="CI91" s="375"/>
      <c r="CJ91" s="375"/>
      <c r="CK91" s="375"/>
      <c r="CL91" s="375"/>
      <c r="CM91" s="375"/>
      <c r="CN91" s="375"/>
      <c r="CO91" s="375"/>
      <c r="CP91" s="375"/>
      <c r="CQ91" s="375"/>
      <c r="CR91" s="375"/>
      <c r="CS91" s="375"/>
      <c r="CT91" s="375"/>
      <c r="CU91" s="375"/>
      <c r="CV91" s="375"/>
      <c r="CW91" s="375"/>
      <c r="CX91" s="375"/>
      <c r="CY91" s="375"/>
      <c r="CZ91" s="375"/>
      <c r="DA91" s="375"/>
      <c r="DB91" s="375"/>
      <c r="DC91" s="375"/>
      <c r="DD91" s="375"/>
      <c r="DE91" s="375"/>
      <c r="DF91" s="375"/>
      <c r="DG91" s="375"/>
      <c r="DH91" s="375"/>
      <c r="DI91" s="375"/>
      <c r="DJ91" s="375"/>
      <c r="DK91" s="375"/>
    </row>
    <row r="92" spans="1:115" s="37" customFormat="1" ht="50.25" customHeight="1" thickTop="1">
      <c r="A92" s="444">
        <v>32</v>
      </c>
      <c r="B92" s="133" t="s">
        <v>12</v>
      </c>
      <c r="C92" s="133">
        <v>3</v>
      </c>
      <c r="D92" s="134"/>
      <c r="E92" s="134"/>
      <c r="F92" s="122"/>
      <c r="G92" s="122"/>
      <c r="H92" s="188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189"/>
      <c r="V92" s="190" t="s">
        <v>618</v>
      </c>
      <c r="W92" s="189">
        <v>806</v>
      </c>
      <c r="X92" s="31"/>
      <c r="Y92" s="27"/>
      <c r="Z92" s="27"/>
      <c r="AA92" s="27"/>
      <c r="AB92" s="27"/>
      <c r="AC92" s="27"/>
      <c r="AD92" s="31" t="s">
        <v>344</v>
      </c>
      <c r="AE92" s="28">
        <v>1774</v>
      </c>
      <c r="AF92" s="33" t="s">
        <v>209</v>
      </c>
      <c r="AG92" s="27">
        <v>6</v>
      </c>
      <c r="AH92" s="27"/>
      <c r="AI92" s="27"/>
      <c r="AJ92" s="35" t="s">
        <v>116</v>
      </c>
      <c r="AK92" s="27">
        <v>5</v>
      </c>
      <c r="AL92" s="27"/>
      <c r="AM92" s="27"/>
      <c r="AN92" s="33" t="s">
        <v>117</v>
      </c>
      <c r="AO92" s="27">
        <v>7.5</v>
      </c>
      <c r="AP92" s="27" t="s">
        <v>343</v>
      </c>
      <c r="AQ92" s="315">
        <v>875</v>
      </c>
      <c r="AR92" s="385"/>
      <c r="AS92" s="340"/>
      <c r="AT92" s="375"/>
      <c r="AU92" s="375"/>
      <c r="AV92" s="340"/>
      <c r="AW92" s="375"/>
      <c r="AX92" s="375"/>
      <c r="AY92" s="375"/>
      <c r="AZ92" s="375"/>
      <c r="BA92" s="375"/>
      <c r="BB92" s="375"/>
      <c r="BC92" s="375"/>
      <c r="BD92" s="375"/>
      <c r="BE92" s="375"/>
      <c r="BF92" s="375"/>
      <c r="BG92" s="375"/>
      <c r="BH92" s="375"/>
      <c r="BI92" s="375"/>
      <c r="BJ92" s="375"/>
      <c r="BK92" s="375"/>
      <c r="BL92" s="375"/>
      <c r="BM92" s="375"/>
      <c r="BN92" s="375"/>
      <c r="BO92" s="375"/>
      <c r="BP92" s="375"/>
      <c r="BQ92" s="375"/>
      <c r="BR92" s="375"/>
      <c r="BS92" s="375"/>
      <c r="BT92" s="375"/>
      <c r="BU92" s="375"/>
      <c r="BV92" s="375"/>
      <c r="BW92" s="375"/>
      <c r="BX92" s="375"/>
      <c r="BY92" s="375"/>
      <c r="BZ92" s="375"/>
      <c r="CA92" s="375"/>
      <c r="CB92" s="375"/>
      <c r="CC92" s="375"/>
      <c r="CD92" s="375"/>
      <c r="CE92" s="375"/>
      <c r="CF92" s="375"/>
      <c r="CG92" s="375"/>
      <c r="CH92" s="375"/>
      <c r="CI92" s="375"/>
      <c r="CJ92" s="375"/>
      <c r="CK92" s="375"/>
      <c r="CL92" s="375"/>
      <c r="CM92" s="375"/>
      <c r="CN92" s="375"/>
      <c r="CO92" s="375"/>
      <c r="CP92" s="375"/>
      <c r="CQ92" s="375"/>
      <c r="CR92" s="375"/>
      <c r="CS92" s="375"/>
      <c r="CT92" s="375"/>
      <c r="CU92" s="375"/>
      <c r="CV92" s="375"/>
      <c r="CW92" s="375"/>
      <c r="CX92" s="375"/>
      <c r="CY92" s="375"/>
      <c r="CZ92" s="375"/>
      <c r="DA92" s="375"/>
      <c r="DB92" s="375"/>
      <c r="DC92" s="375"/>
      <c r="DD92" s="375"/>
      <c r="DE92" s="375"/>
      <c r="DF92" s="375"/>
      <c r="DG92" s="375"/>
      <c r="DH92" s="375"/>
      <c r="DI92" s="375"/>
      <c r="DJ92" s="375"/>
      <c r="DK92" s="375"/>
    </row>
    <row r="93" spans="1:115" s="37" customFormat="1" ht="15" customHeight="1" thickBot="1">
      <c r="A93" s="443"/>
      <c r="B93" s="46" t="s">
        <v>21</v>
      </c>
      <c r="C93" s="47"/>
      <c r="D93" s="48">
        <v>35.08</v>
      </c>
      <c r="E93" s="48">
        <v>26.12</v>
      </c>
      <c r="F93" s="49">
        <v>18.5</v>
      </c>
      <c r="G93" s="262">
        <f>SUM(W93,AE93,AQ93)</f>
        <v>3455</v>
      </c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191"/>
      <c r="V93" s="191"/>
      <c r="W93" s="273">
        <v>806</v>
      </c>
      <c r="X93" s="50"/>
      <c r="Y93" s="50"/>
      <c r="Z93" s="50"/>
      <c r="AA93" s="50"/>
      <c r="AB93" s="50"/>
      <c r="AC93" s="50"/>
      <c r="AD93" s="50"/>
      <c r="AE93" s="51">
        <v>1774</v>
      </c>
      <c r="AF93" s="52"/>
      <c r="AG93" s="50">
        <v>6</v>
      </c>
      <c r="AH93" s="50"/>
      <c r="AI93" s="50"/>
      <c r="AJ93" s="50"/>
      <c r="AK93" s="50">
        <v>5</v>
      </c>
      <c r="AL93" s="50"/>
      <c r="AM93" s="50"/>
      <c r="AN93" s="50"/>
      <c r="AO93" s="50">
        <v>7.5</v>
      </c>
      <c r="AP93" s="50"/>
      <c r="AQ93" s="310">
        <v>875</v>
      </c>
      <c r="AR93" s="385"/>
      <c r="AS93" s="340"/>
      <c r="AT93" s="375"/>
      <c r="AU93" s="375"/>
      <c r="AV93" s="340"/>
      <c r="AW93" s="375"/>
      <c r="AX93" s="375"/>
      <c r="AY93" s="375"/>
      <c r="AZ93" s="375"/>
      <c r="BA93" s="375"/>
      <c r="BB93" s="375"/>
      <c r="BC93" s="375"/>
      <c r="BD93" s="375"/>
      <c r="BE93" s="375"/>
      <c r="BF93" s="375"/>
      <c r="BG93" s="375"/>
      <c r="BH93" s="375"/>
      <c r="BI93" s="375"/>
      <c r="BJ93" s="375"/>
      <c r="BK93" s="375"/>
      <c r="BL93" s="375"/>
      <c r="BM93" s="375"/>
      <c r="BN93" s="375"/>
      <c r="BO93" s="375"/>
      <c r="BP93" s="375"/>
      <c r="BQ93" s="375"/>
      <c r="BR93" s="375"/>
      <c r="BS93" s="375"/>
      <c r="BT93" s="375"/>
      <c r="BU93" s="375"/>
      <c r="BV93" s="375"/>
      <c r="BW93" s="375"/>
      <c r="BX93" s="375"/>
      <c r="BY93" s="375"/>
      <c r="BZ93" s="375"/>
      <c r="CA93" s="375"/>
      <c r="CB93" s="375"/>
      <c r="CC93" s="375"/>
      <c r="CD93" s="375"/>
      <c r="CE93" s="375"/>
      <c r="CF93" s="375"/>
      <c r="CG93" s="375"/>
      <c r="CH93" s="375"/>
      <c r="CI93" s="375"/>
      <c r="CJ93" s="375"/>
      <c r="CK93" s="375"/>
      <c r="CL93" s="375"/>
      <c r="CM93" s="375"/>
      <c r="CN93" s="375"/>
      <c r="CO93" s="375"/>
      <c r="CP93" s="375"/>
      <c r="CQ93" s="375"/>
      <c r="CR93" s="375"/>
      <c r="CS93" s="375"/>
      <c r="CT93" s="375"/>
      <c r="CU93" s="375"/>
      <c r="CV93" s="375"/>
      <c r="CW93" s="375"/>
      <c r="CX93" s="375"/>
      <c r="CY93" s="375"/>
      <c r="CZ93" s="375"/>
      <c r="DA93" s="375"/>
      <c r="DB93" s="375"/>
      <c r="DC93" s="375"/>
      <c r="DD93" s="375"/>
      <c r="DE93" s="375"/>
      <c r="DF93" s="375"/>
      <c r="DG93" s="375"/>
      <c r="DH93" s="375"/>
      <c r="DI93" s="375"/>
      <c r="DJ93" s="375"/>
      <c r="DK93" s="375"/>
    </row>
    <row r="94" spans="1:115" s="37" customFormat="1" ht="41.25" customHeight="1" thickTop="1">
      <c r="A94" s="444">
        <v>33</v>
      </c>
      <c r="B94" s="167" t="s">
        <v>12</v>
      </c>
      <c r="C94" s="167">
        <v>4</v>
      </c>
      <c r="D94" s="168"/>
      <c r="E94" s="168"/>
      <c r="F94" s="421"/>
      <c r="G94" s="211"/>
      <c r="H94" s="27"/>
      <c r="I94" s="27"/>
      <c r="J94" s="31" t="s">
        <v>347</v>
      </c>
      <c r="K94" s="28">
        <v>1482</v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31"/>
      <c r="Y94" s="27"/>
      <c r="Z94" s="27"/>
      <c r="AA94" s="27"/>
      <c r="AB94" s="27"/>
      <c r="AC94" s="27"/>
      <c r="AD94" s="27"/>
      <c r="AE94" s="27"/>
      <c r="AF94" s="192"/>
      <c r="AG94" s="27"/>
      <c r="AH94" s="31" t="s">
        <v>345</v>
      </c>
      <c r="AI94" s="32" t="s">
        <v>346</v>
      </c>
      <c r="AJ94" s="27"/>
      <c r="AK94" s="27"/>
      <c r="AL94" s="27"/>
      <c r="AM94" s="27"/>
      <c r="AN94" s="33" t="s">
        <v>118</v>
      </c>
      <c r="AO94" s="27">
        <v>4.5999999999999996</v>
      </c>
      <c r="AP94" s="27"/>
      <c r="AQ94" s="315"/>
      <c r="AR94" s="385"/>
      <c r="AS94" s="340"/>
      <c r="AT94" s="375"/>
      <c r="AU94" s="375"/>
      <c r="AV94" s="340"/>
      <c r="AW94" s="375"/>
      <c r="AX94" s="375"/>
      <c r="AY94" s="375"/>
      <c r="AZ94" s="375"/>
      <c r="BA94" s="375"/>
      <c r="BB94" s="375"/>
      <c r="BC94" s="375"/>
      <c r="BD94" s="375"/>
      <c r="BE94" s="375"/>
      <c r="BF94" s="375"/>
      <c r="BG94" s="375"/>
      <c r="BH94" s="375"/>
      <c r="BI94" s="375"/>
      <c r="BJ94" s="375"/>
      <c r="BK94" s="375"/>
      <c r="BL94" s="375"/>
      <c r="BM94" s="375"/>
      <c r="BN94" s="375"/>
      <c r="BO94" s="375"/>
      <c r="BP94" s="375"/>
      <c r="BQ94" s="375"/>
      <c r="BR94" s="375"/>
      <c r="BS94" s="375"/>
      <c r="BT94" s="375"/>
      <c r="BU94" s="375"/>
      <c r="BV94" s="375"/>
      <c r="BW94" s="375"/>
      <c r="BX94" s="375"/>
      <c r="BY94" s="375"/>
      <c r="BZ94" s="375"/>
      <c r="CA94" s="375"/>
      <c r="CB94" s="375"/>
      <c r="CC94" s="375"/>
      <c r="CD94" s="375"/>
      <c r="CE94" s="375"/>
      <c r="CF94" s="375"/>
      <c r="CG94" s="375"/>
      <c r="CH94" s="375"/>
      <c r="CI94" s="375"/>
      <c r="CJ94" s="375"/>
      <c r="CK94" s="375"/>
      <c r="CL94" s="375"/>
      <c r="CM94" s="375"/>
      <c r="CN94" s="375"/>
      <c r="CO94" s="375"/>
      <c r="CP94" s="375"/>
      <c r="CQ94" s="375"/>
      <c r="CR94" s="375"/>
      <c r="CS94" s="375"/>
      <c r="CT94" s="375"/>
      <c r="CU94" s="375"/>
      <c r="CV94" s="375"/>
      <c r="CW94" s="375"/>
      <c r="CX94" s="375"/>
      <c r="CY94" s="375"/>
      <c r="CZ94" s="375"/>
      <c r="DA94" s="375"/>
      <c r="DB94" s="375"/>
      <c r="DC94" s="375"/>
      <c r="DD94" s="375"/>
      <c r="DE94" s="375"/>
      <c r="DF94" s="375"/>
      <c r="DG94" s="375"/>
      <c r="DH94" s="375"/>
      <c r="DI94" s="375"/>
      <c r="DJ94" s="375"/>
      <c r="DK94" s="375"/>
    </row>
    <row r="95" spans="1:115" s="37" customFormat="1" ht="13.5" customHeight="1" thickBot="1">
      <c r="A95" s="443"/>
      <c r="B95" s="79" t="s">
        <v>21</v>
      </c>
      <c r="C95" s="80"/>
      <c r="D95" s="144">
        <v>21.64</v>
      </c>
      <c r="E95" s="110">
        <v>0.21</v>
      </c>
      <c r="F95" s="49">
        <v>4.5999999999999996</v>
      </c>
      <c r="G95" s="262">
        <f>SUM(K95,AI95)</f>
        <v>9207</v>
      </c>
      <c r="H95" s="50"/>
      <c r="I95" s="50"/>
      <c r="J95" s="50"/>
      <c r="K95" s="51">
        <v>1482</v>
      </c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155"/>
      <c r="AG95" s="50"/>
      <c r="AH95" s="50"/>
      <c r="AI95" s="51">
        <v>7725</v>
      </c>
      <c r="AJ95" s="257"/>
      <c r="AK95" s="257"/>
      <c r="AL95" s="50"/>
      <c r="AM95" s="50"/>
      <c r="AN95" s="145"/>
      <c r="AO95" s="50">
        <v>4.5999999999999996</v>
      </c>
      <c r="AP95" s="50"/>
      <c r="AQ95" s="310"/>
      <c r="AR95" s="385"/>
      <c r="AS95" s="340"/>
      <c r="AT95" s="375"/>
      <c r="AU95" s="375"/>
      <c r="AV95" s="340"/>
      <c r="AW95" s="375"/>
      <c r="AX95" s="375"/>
      <c r="AY95" s="375"/>
      <c r="AZ95" s="375"/>
      <c r="BA95" s="375"/>
      <c r="BB95" s="375"/>
      <c r="BC95" s="375"/>
      <c r="BD95" s="375"/>
      <c r="BE95" s="375"/>
      <c r="BF95" s="375"/>
      <c r="BG95" s="375"/>
      <c r="BH95" s="375"/>
      <c r="BI95" s="375"/>
      <c r="BJ95" s="375"/>
      <c r="BK95" s="375"/>
      <c r="BL95" s="375"/>
      <c r="BM95" s="375"/>
      <c r="BN95" s="375"/>
      <c r="BO95" s="375"/>
      <c r="BP95" s="375"/>
      <c r="BQ95" s="375"/>
      <c r="BR95" s="375"/>
      <c r="BS95" s="375"/>
      <c r="BT95" s="375"/>
      <c r="BU95" s="375"/>
      <c r="BV95" s="375"/>
      <c r="BW95" s="375"/>
      <c r="BX95" s="375"/>
      <c r="BY95" s="375"/>
      <c r="BZ95" s="375"/>
      <c r="CA95" s="375"/>
      <c r="CB95" s="375"/>
      <c r="CC95" s="375"/>
      <c r="CD95" s="375"/>
      <c r="CE95" s="375"/>
      <c r="CF95" s="375"/>
      <c r="CG95" s="375"/>
      <c r="CH95" s="375"/>
      <c r="CI95" s="375"/>
      <c r="CJ95" s="375"/>
      <c r="CK95" s="375"/>
      <c r="CL95" s="375"/>
      <c r="CM95" s="375"/>
      <c r="CN95" s="375"/>
      <c r="CO95" s="375"/>
      <c r="CP95" s="375"/>
      <c r="CQ95" s="375"/>
      <c r="CR95" s="375"/>
      <c r="CS95" s="375"/>
      <c r="CT95" s="375"/>
      <c r="CU95" s="375"/>
      <c r="CV95" s="375"/>
      <c r="CW95" s="375"/>
      <c r="CX95" s="375"/>
      <c r="CY95" s="375"/>
      <c r="CZ95" s="375"/>
      <c r="DA95" s="375"/>
      <c r="DB95" s="375"/>
      <c r="DC95" s="375"/>
      <c r="DD95" s="375"/>
      <c r="DE95" s="375"/>
      <c r="DF95" s="375"/>
      <c r="DG95" s="375"/>
      <c r="DH95" s="375"/>
      <c r="DI95" s="375"/>
      <c r="DJ95" s="375"/>
      <c r="DK95" s="375"/>
    </row>
    <row r="96" spans="1:115" s="37" customFormat="1" ht="45" customHeight="1" thickTop="1">
      <c r="A96" s="444">
        <v>34</v>
      </c>
      <c r="B96" s="133" t="s">
        <v>12</v>
      </c>
      <c r="C96" s="133">
        <v>5</v>
      </c>
      <c r="D96" s="134"/>
      <c r="E96" s="134"/>
      <c r="F96" s="122"/>
      <c r="G96" s="12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31" t="s">
        <v>349</v>
      </c>
      <c r="W96" s="28">
        <v>3043</v>
      </c>
      <c r="X96" s="31"/>
      <c r="Y96" s="27"/>
      <c r="Z96" s="27"/>
      <c r="AA96" s="27"/>
      <c r="AB96" s="27"/>
      <c r="AC96" s="27"/>
      <c r="AD96" s="31" t="s">
        <v>348</v>
      </c>
      <c r="AE96" s="28">
        <v>3759</v>
      </c>
      <c r="AF96" s="33" t="s">
        <v>119</v>
      </c>
      <c r="AG96" s="27">
        <v>3.7</v>
      </c>
      <c r="AH96" s="27" t="s">
        <v>307</v>
      </c>
      <c r="AI96" s="27"/>
      <c r="AJ96" s="128"/>
      <c r="AK96" s="128"/>
      <c r="AL96" s="31" t="s">
        <v>656</v>
      </c>
      <c r="AM96" s="28">
        <v>18580</v>
      </c>
      <c r="AN96" s="33" t="s">
        <v>120</v>
      </c>
      <c r="AO96" s="27">
        <v>9.8000000000000007</v>
      </c>
      <c r="AP96" s="27"/>
      <c r="AQ96" s="315"/>
      <c r="AR96" s="385"/>
      <c r="AS96" s="340"/>
      <c r="AT96" s="375"/>
      <c r="AU96" s="375"/>
      <c r="AV96" s="340"/>
      <c r="AW96" s="375"/>
      <c r="AX96" s="375"/>
      <c r="AY96" s="375"/>
      <c r="AZ96" s="375"/>
      <c r="BA96" s="375"/>
      <c r="BB96" s="375"/>
      <c r="BC96" s="375"/>
      <c r="BD96" s="375"/>
      <c r="BE96" s="375"/>
      <c r="BF96" s="375"/>
      <c r="BG96" s="375"/>
      <c r="BH96" s="375"/>
      <c r="BI96" s="375"/>
      <c r="BJ96" s="375"/>
      <c r="BK96" s="375"/>
      <c r="BL96" s="375"/>
      <c r="BM96" s="375"/>
      <c r="BN96" s="375"/>
      <c r="BO96" s="375"/>
      <c r="BP96" s="375"/>
      <c r="BQ96" s="375"/>
      <c r="BR96" s="375"/>
      <c r="BS96" s="375"/>
      <c r="BT96" s="375"/>
      <c r="BU96" s="375"/>
      <c r="BV96" s="375"/>
      <c r="BW96" s="375"/>
      <c r="BX96" s="375"/>
      <c r="BY96" s="375"/>
      <c r="BZ96" s="375"/>
      <c r="CA96" s="375"/>
      <c r="CB96" s="375"/>
      <c r="CC96" s="375"/>
      <c r="CD96" s="375"/>
      <c r="CE96" s="375"/>
      <c r="CF96" s="375"/>
      <c r="CG96" s="375"/>
      <c r="CH96" s="375"/>
      <c r="CI96" s="375"/>
      <c r="CJ96" s="375"/>
      <c r="CK96" s="375"/>
      <c r="CL96" s="375"/>
      <c r="CM96" s="375"/>
      <c r="CN96" s="375"/>
      <c r="CO96" s="375"/>
      <c r="CP96" s="375"/>
      <c r="CQ96" s="375"/>
      <c r="CR96" s="375"/>
      <c r="CS96" s="375"/>
      <c r="CT96" s="375"/>
      <c r="CU96" s="375"/>
      <c r="CV96" s="375"/>
      <c r="CW96" s="375"/>
      <c r="CX96" s="375"/>
      <c r="CY96" s="375"/>
      <c r="CZ96" s="375"/>
      <c r="DA96" s="375"/>
      <c r="DB96" s="375"/>
      <c r="DC96" s="375"/>
      <c r="DD96" s="375"/>
      <c r="DE96" s="375"/>
      <c r="DF96" s="375"/>
      <c r="DG96" s="375"/>
      <c r="DH96" s="375"/>
      <c r="DI96" s="375"/>
      <c r="DJ96" s="375"/>
      <c r="DK96" s="375"/>
    </row>
    <row r="97" spans="1:115" s="37" customFormat="1" ht="19.5" customHeight="1" thickBot="1">
      <c r="A97" s="443"/>
      <c r="B97" s="46" t="s">
        <v>21</v>
      </c>
      <c r="C97" s="47"/>
      <c r="D97" s="48">
        <v>35.32</v>
      </c>
      <c r="E97" s="48">
        <v>-8.67</v>
      </c>
      <c r="F97" s="49">
        <v>13.5</v>
      </c>
      <c r="G97" s="262">
        <f>SUM(W97,AE97,AM97)</f>
        <v>25382</v>
      </c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1">
        <v>3043</v>
      </c>
      <c r="X97" s="50"/>
      <c r="Y97" s="50"/>
      <c r="Z97" s="50"/>
      <c r="AA97" s="50"/>
      <c r="AB97" s="50"/>
      <c r="AC97" s="50"/>
      <c r="AD97" s="50"/>
      <c r="AE97" s="51">
        <v>3759</v>
      </c>
      <c r="AF97" s="155"/>
      <c r="AG97" s="50">
        <v>3.7</v>
      </c>
      <c r="AH97" s="50"/>
      <c r="AI97" s="50"/>
      <c r="AJ97" s="158"/>
      <c r="AL97" s="50"/>
      <c r="AM97" s="51">
        <v>18580</v>
      </c>
      <c r="AN97" s="145"/>
      <c r="AO97" s="50">
        <v>9.8000000000000007</v>
      </c>
      <c r="AP97" s="50"/>
      <c r="AQ97" s="310"/>
      <c r="AR97" s="385"/>
      <c r="AS97" s="340"/>
      <c r="AT97" s="375"/>
      <c r="AU97" s="375"/>
      <c r="AV97" s="340"/>
      <c r="AW97" s="375"/>
      <c r="AX97" s="375"/>
      <c r="AY97" s="375"/>
      <c r="AZ97" s="375"/>
      <c r="BA97" s="375"/>
      <c r="BB97" s="375"/>
      <c r="BC97" s="375"/>
      <c r="BD97" s="375"/>
      <c r="BE97" s="375"/>
      <c r="BF97" s="375"/>
      <c r="BG97" s="375"/>
      <c r="BH97" s="375"/>
      <c r="BI97" s="375"/>
      <c r="BJ97" s="375"/>
      <c r="BK97" s="375"/>
      <c r="BL97" s="375"/>
      <c r="BM97" s="375"/>
      <c r="BN97" s="375"/>
      <c r="BO97" s="375"/>
      <c r="BP97" s="375"/>
      <c r="BQ97" s="375"/>
      <c r="BR97" s="375"/>
      <c r="BS97" s="375"/>
      <c r="BT97" s="375"/>
      <c r="BU97" s="375"/>
      <c r="BV97" s="375"/>
      <c r="BW97" s="375"/>
      <c r="BX97" s="375"/>
      <c r="BY97" s="375"/>
      <c r="BZ97" s="375"/>
      <c r="CA97" s="375"/>
      <c r="CB97" s="375"/>
      <c r="CC97" s="375"/>
      <c r="CD97" s="375"/>
      <c r="CE97" s="375"/>
      <c r="CF97" s="375"/>
      <c r="CG97" s="375"/>
      <c r="CH97" s="375"/>
      <c r="CI97" s="375"/>
      <c r="CJ97" s="375"/>
      <c r="CK97" s="375"/>
      <c r="CL97" s="375"/>
      <c r="CM97" s="375"/>
      <c r="CN97" s="375"/>
      <c r="CO97" s="375"/>
      <c r="CP97" s="375"/>
      <c r="CQ97" s="375"/>
      <c r="CR97" s="375"/>
      <c r="CS97" s="375"/>
      <c r="CT97" s="375"/>
      <c r="CU97" s="375"/>
      <c r="CV97" s="375"/>
      <c r="CW97" s="375"/>
      <c r="CX97" s="375"/>
      <c r="CY97" s="375"/>
      <c r="CZ97" s="375"/>
      <c r="DA97" s="375"/>
      <c r="DB97" s="375"/>
      <c r="DC97" s="375"/>
      <c r="DD97" s="375"/>
      <c r="DE97" s="375"/>
      <c r="DF97" s="375"/>
      <c r="DG97" s="375"/>
      <c r="DH97" s="375"/>
      <c r="DI97" s="375"/>
      <c r="DJ97" s="375"/>
      <c r="DK97" s="375"/>
    </row>
    <row r="98" spans="1:115" s="37" customFormat="1" ht="29.25" customHeight="1" thickTop="1">
      <c r="A98" s="444">
        <v>35</v>
      </c>
      <c r="B98" s="133" t="s">
        <v>12</v>
      </c>
      <c r="C98" s="133">
        <v>6</v>
      </c>
      <c r="D98" s="146"/>
      <c r="E98" s="146"/>
      <c r="F98" s="421"/>
      <c r="G98" s="211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31"/>
      <c r="Y98" s="27"/>
      <c r="Z98" s="27"/>
      <c r="AA98" s="27"/>
      <c r="AB98" s="27"/>
      <c r="AC98" s="27"/>
      <c r="AD98" s="27"/>
      <c r="AE98" s="27"/>
      <c r="AF98" s="33" t="s">
        <v>121</v>
      </c>
      <c r="AG98" s="27">
        <v>2.9</v>
      </c>
      <c r="AH98" s="31" t="s">
        <v>350</v>
      </c>
      <c r="AI98" s="28">
        <v>5374</v>
      </c>
      <c r="AJ98" s="33" t="s">
        <v>122</v>
      </c>
      <c r="AK98" s="27">
        <v>4.7</v>
      </c>
      <c r="AL98" s="27"/>
      <c r="AM98" s="27"/>
      <c r="AN98" s="33" t="s">
        <v>122</v>
      </c>
      <c r="AO98" s="27">
        <v>4.7</v>
      </c>
      <c r="AP98" s="27"/>
      <c r="AQ98" s="315"/>
      <c r="AR98" s="385"/>
      <c r="AS98" s="340"/>
      <c r="AT98" s="375"/>
      <c r="AU98" s="375"/>
      <c r="AV98" s="340"/>
      <c r="AW98" s="375"/>
      <c r="AX98" s="375"/>
      <c r="AY98" s="375"/>
      <c r="AZ98" s="375"/>
      <c r="BA98" s="375"/>
      <c r="BB98" s="375"/>
      <c r="BC98" s="375"/>
      <c r="BD98" s="375"/>
      <c r="BE98" s="375"/>
      <c r="BF98" s="375"/>
      <c r="BG98" s="375"/>
      <c r="BH98" s="375"/>
      <c r="BI98" s="375"/>
      <c r="BJ98" s="375"/>
      <c r="BK98" s="375"/>
      <c r="BL98" s="375"/>
      <c r="BM98" s="375"/>
      <c r="BN98" s="375"/>
      <c r="BO98" s="375"/>
      <c r="BP98" s="375"/>
      <c r="BQ98" s="375"/>
      <c r="BR98" s="375"/>
      <c r="BS98" s="375"/>
      <c r="BT98" s="375"/>
      <c r="BU98" s="375"/>
      <c r="BV98" s="375"/>
      <c r="BW98" s="375"/>
      <c r="BX98" s="375"/>
      <c r="BY98" s="375"/>
      <c r="BZ98" s="375"/>
      <c r="CA98" s="375"/>
      <c r="CB98" s="375"/>
      <c r="CC98" s="375"/>
      <c r="CD98" s="375"/>
      <c r="CE98" s="375"/>
      <c r="CF98" s="375"/>
      <c r="CG98" s="375"/>
      <c r="CH98" s="375"/>
      <c r="CI98" s="375"/>
      <c r="CJ98" s="375"/>
      <c r="CK98" s="375"/>
      <c r="CL98" s="375"/>
      <c r="CM98" s="375"/>
      <c r="CN98" s="375"/>
      <c r="CO98" s="375"/>
      <c r="CP98" s="375"/>
      <c r="CQ98" s="375"/>
      <c r="CR98" s="375"/>
      <c r="CS98" s="375"/>
      <c r="CT98" s="375"/>
      <c r="CU98" s="375"/>
      <c r="CV98" s="375"/>
      <c r="CW98" s="375"/>
      <c r="CX98" s="375"/>
      <c r="CY98" s="375"/>
      <c r="CZ98" s="375"/>
      <c r="DA98" s="375"/>
      <c r="DB98" s="375"/>
      <c r="DC98" s="375"/>
      <c r="DD98" s="375"/>
      <c r="DE98" s="375"/>
      <c r="DF98" s="375"/>
      <c r="DG98" s="375"/>
      <c r="DH98" s="375"/>
      <c r="DI98" s="375"/>
      <c r="DJ98" s="375"/>
      <c r="DK98" s="375"/>
    </row>
    <row r="99" spans="1:115" s="37" customFormat="1" ht="16.5" customHeight="1" thickBot="1">
      <c r="A99" s="443"/>
      <c r="B99" s="46" t="s">
        <v>21</v>
      </c>
      <c r="C99" s="47"/>
      <c r="D99" s="48">
        <v>21.74</v>
      </c>
      <c r="E99" s="48">
        <v>-14.14</v>
      </c>
      <c r="F99" s="49">
        <v>12.3</v>
      </c>
      <c r="G99" s="262">
        <f>SUM(AI99)</f>
        <v>5374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2"/>
      <c r="AG99" s="50">
        <v>2.9</v>
      </c>
      <c r="AH99" s="50"/>
      <c r="AI99" s="51">
        <v>5374</v>
      </c>
      <c r="AJ99" s="50"/>
      <c r="AK99" s="50">
        <v>4.7</v>
      </c>
      <c r="AL99" s="50"/>
      <c r="AM99" s="50"/>
      <c r="AN99" s="50"/>
      <c r="AO99" s="50">
        <v>4.7</v>
      </c>
      <c r="AP99" s="50"/>
      <c r="AQ99" s="310"/>
      <c r="AR99" s="385"/>
      <c r="AS99" s="340"/>
      <c r="AT99" s="375"/>
      <c r="AU99" s="375"/>
      <c r="AV99" s="340"/>
      <c r="AW99" s="375"/>
      <c r="AX99" s="375"/>
      <c r="AY99" s="375"/>
      <c r="AZ99" s="375"/>
      <c r="BA99" s="375"/>
      <c r="BB99" s="375"/>
      <c r="BC99" s="375"/>
      <c r="BD99" s="375"/>
      <c r="BE99" s="375"/>
      <c r="BF99" s="375"/>
      <c r="BG99" s="375"/>
      <c r="BH99" s="375"/>
      <c r="BI99" s="375"/>
      <c r="BJ99" s="375"/>
      <c r="BK99" s="375"/>
      <c r="BL99" s="375"/>
      <c r="BM99" s="375"/>
      <c r="BN99" s="375"/>
      <c r="BO99" s="375"/>
      <c r="BP99" s="375"/>
      <c r="BQ99" s="375"/>
      <c r="BR99" s="375"/>
      <c r="BS99" s="375"/>
      <c r="BT99" s="375"/>
      <c r="BU99" s="375"/>
      <c r="BV99" s="375"/>
      <c r="BW99" s="375"/>
      <c r="BX99" s="375"/>
      <c r="BY99" s="375"/>
      <c r="BZ99" s="375"/>
      <c r="CA99" s="375"/>
      <c r="CB99" s="375"/>
      <c r="CC99" s="375"/>
      <c r="CD99" s="375"/>
      <c r="CE99" s="375"/>
      <c r="CF99" s="375"/>
      <c r="CG99" s="375"/>
      <c r="CH99" s="375"/>
      <c r="CI99" s="375"/>
      <c r="CJ99" s="375"/>
      <c r="CK99" s="375"/>
      <c r="CL99" s="375"/>
      <c r="CM99" s="375"/>
      <c r="CN99" s="375"/>
      <c r="CO99" s="375"/>
      <c r="CP99" s="375"/>
      <c r="CQ99" s="375"/>
      <c r="CR99" s="375"/>
      <c r="CS99" s="375"/>
      <c r="CT99" s="375"/>
      <c r="CU99" s="375"/>
      <c r="CV99" s="375"/>
      <c r="CW99" s="375"/>
      <c r="CX99" s="375"/>
      <c r="CY99" s="375"/>
      <c r="CZ99" s="375"/>
      <c r="DA99" s="375"/>
      <c r="DB99" s="375"/>
      <c r="DC99" s="375"/>
      <c r="DD99" s="375"/>
      <c r="DE99" s="375"/>
      <c r="DF99" s="375"/>
      <c r="DG99" s="375"/>
      <c r="DH99" s="375"/>
      <c r="DI99" s="375"/>
      <c r="DJ99" s="375"/>
      <c r="DK99" s="375"/>
    </row>
    <row r="100" spans="1:115" s="37" customFormat="1" ht="92.25" customHeight="1" thickTop="1">
      <c r="A100" s="444">
        <v>36</v>
      </c>
      <c r="B100" s="133" t="s">
        <v>12</v>
      </c>
      <c r="C100" s="133">
        <v>8</v>
      </c>
      <c r="D100" s="146"/>
      <c r="E100" s="146"/>
      <c r="F100" s="421"/>
      <c r="G100" s="211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31" t="s">
        <v>619</v>
      </c>
      <c r="W100" s="27">
        <v>139</v>
      </c>
      <c r="X100" s="31"/>
      <c r="Y100" s="27"/>
      <c r="Z100" s="27"/>
      <c r="AA100" s="27"/>
      <c r="AB100" s="27"/>
      <c r="AC100" s="27"/>
      <c r="AD100" s="27"/>
      <c r="AE100" s="27"/>
      <c r="AF100" s="33"/>
      <c r="AG100" s="27"/>
      <c r="AH100" s="83" t="s">
        <v>352</v>
      </c>
      <c r="AI100" s="28">
        <v>16946</v>
      </c>
      <c r="AJ100" s="33" t="s">
        <v>122</v>
      </c>
      <c r="AK100" s="27">
        <v>4.7</v>
      </c>
      <c r="AL100" s="27" t="s">
        <v>351</v>
      </c>
      <c r="AM100" s="27"/>
      <c r="AN100" s="27"/>
      <c r="AO100" s="27"/>
      <c r="AP100" s="27"/>
      <c r="AQ100" s="315"/>
      <c r="AR100" s="385"/>
      <c r="AS100" s="340"/>
      <c r="AT100" s="375"/>
      <c r="AU100" s="375"/>
      <c r="AV100" s="340"/>
      <c r="AW100" s="375"/>
      <c r="AX100" s="375"/>
      <c r="AY100" s="375"/>
      <c r="AZ100" s="375"/>
      <c r="BA100" s="375"/>
      <c r="BB100" s="375"/>
      <c r="BC100" s="375"/>
      <c r="BD100" s="375"/>
      <c r="BE100" s="375"/>
      <c r="BF100" s="375"/>
      <c r="BG100" s="375"/>
      <c r="BH100" s="375"/>
      <c r="BI100" s="375"/>
      <c r="BJ100" s="375"/>
      <c r="BK100" s="375"/>
      <c r="BL100" s="375"/>
      <c r="BM100" s="375"/>
      <c r="BN100" s="375"/>
      <c r="BO100" s="375"/>
      <c r="BP100" s="375"/>
      <c r="BQ100" s="375"/>
      <c r="BR100" s="375"/>
      <c r="BS100" s="375"/>
      <c r="BT100" s="375"/>
      <c r="BU100" s="375"/>
      <c r="BV100" s="375"/>
      <c r="BW100" s="375"/>
      <c r="BX100" s="375"/>
      <c r="BY100" s="375"/>
      <c r="BZ100" s="375"/>
      <c r="CA100" s="375"/>
      <c r="CB100" s="375"/>
      <c r="CC100" s="375"/>
      <c r="CD100" s="375"/>
      <c r="CE100" s="375"/>
      <c r="CF100" s="375"/>
      <c r="CG100" s="375"/>
      <c r="CH100" s="375"/>
      <c r="CI100" s="375"/>
      <c r="CJ100" s="375"/>
      <c r="CK100" s="375"/>
      <c r="CL100" s="375"/>
      <c r="CM100" s="375"/>
      <c r="CN100" s="375"/>
      <c r="CO100" s="375"/>
      <c r="CP100" s="375"/>
      <c r="CQ100" s="375"/>
      <c r="CR100" s="375"/>
      <c r="CS100" s="375"/>
      <c r="CT100" s="375"/>
      <c r="CU100" s="375"/>
      <c r="CV100" s="375"/>
      <c r="CW100" s="375"/>
      <c r="CX100" s="375"/>
      <c r="CY100" s="375"/>
      <c r="CZ100" s="375"/>
      <c r="DA100" s="375"/>
      <c r="DB100" s="375"/>
      <c r="DC100" s="375"/>
      <c r="DD100" s="375"/>
      <c r="DE100" s="375"/>
      <c r="DF100" s="375"/>
      <c r="DG100" s="375"/>
      <c r="DH100" s="375"/>
      <c r="DI100" s="375"/>
      <c r="DJ100" s="375"/>
      <c r="DK100" s="375"/>
    </row>
    <row r="101" spans="1:115" s="37" customFormat="1" ht="16.5" customHeight="1" thickBot="1">
      <c r="A101" s="443"/>
      <c r="B101" s="46" t="s">
        <v>21</v>
      </c>
      <c r="C101" s="47"/>
      <c r="D101" s="124">
        <v>21.93</v>
      </c>
      <c r="E101" s="124">
        <v>-9.4499999999999993</v>
      </c>
      <c r="F101" s="49">
        <v>4.7</v>
      </c>
      <c r="G101" s="262">
        <f>SUM(W101,AI101)</f>
        <v>17085</v>
      </c>
      <c r="H101" s="259"/>
      <c r="I101" s="259"/>
      <c r="J101" s="259"/>
      <c r="K101" s="259"/>
      <c r="L101" s="259"/>
      <c r="M101" s="259"/>
      <c r="N101" s="259"/>
      <c r="O101" s="259"/>
      <c r="P101" s="259"/>
      <c r="Q101" s="259"/>
      <c r="R101" s="259"/>
      <c r="S101" s="259"/>
      <c r="T101" s="259"/>
      <c r="U101" s="259"/>
      <c r="V101" s="259"/>
      <c r="W101" s="259">
        <v>139</v>
      </c>
      <c r="X101" s="259"/>
      <c r="Y101" s="259"/>
      <c r="Z101" s="259"/>
      <c r="AA101" s="259"/>
      <c r="AB101" s="259"/>
      <c r="AC101" s="259"/>
      <c r="AD101" s="259"/>
      <c r="AE101" s="259"/>
      <c r="AF101" s="109"/>
      <c r="AG101" s="259"/>
      <c r="AH101" s="259"/>
      <c r="AI101" s="118">
        <v>16946</v>
      </c>
      <c r="AJ101" s="259"/>
      <c r="AK101" s="259">
        <v>4.7</v>
      </c>
      <c r="AL101" s="259"/>
      <c r="AM101" s="259"/>
      <c r="AN101" s="259"/>
      <c r="AO101" s="259"/>
      <c r="AP101" s="259"/>
      <c r="AQ101" s="156"/>
      <c r="AR101" s="385"/>
      <c r="AS101" s="340"/>
      <c r="AT101" s="375"/>
      <c r="AU101" s="375"/>
      <c r="AV101" s="340"/>
      <c r="AW101" s="375"/>
      <c r="AX101" s="375"/>
      <c r="AY101" s="375"/>
      <c r="AZ101" s="375"/>
      <c r="BA101" s="375"/>
      <c r="BB101" s="375"/>
      <c r="BC101" s="375"/>
      <c r="BD101" s="375"/>
      <c r="BE101" s="375"/>
      <c r="BF101" s="375"/>
      <c r="BG101" s="375"/>
      <c r="BH101" s="375"/>
      <c r="BI101" s="375"/>
      <c r="BJ101" s="375"/>
      <c r="BK101" s="375"/>
      <c r="BL101" s="375"/>
      <c r="BM101" s="375"/>
      <c r="BN101" s="375"/>
      <c r="BO101" s="375"/>
      <c r="BP101" s="375"/>
      <c r="BQ101" s="375"/>
      <c r="BR101" s="375"/>
      <c r="BS101" s="375"/>
      <c r="BT101" s="375"/>
      <c r="BU101" s="375"/>
      <c r="BV101" s="375"/>
      <c r="BW101" s="375"/>
      <c r="BX101" s="375"/>
      <c r="BY101" s="375"/>
      <c r="BZ101" s="375"/>
      <c r="CA101" s="375"/>
      <c r="CB101" s="375"/>
      <c r="CC101" s="375"/>
      <c r="CD101" s="375"/>
      <c r="CE101" s="375"/>
      <c r="CF101" s="375"/>
      <c r="CG101" s="375"/>
      <c r="CH101" s="375"/>
      <c r="CI101" s="375"/>
      <c r="CJ101" s="375"/>
      <c r="CK101" s="375"/>
      <c r="CL101" s="375"/>
      <c r="CM101" s="375"/>
      <c r="CN101" s="375"/>
      <c r="CO101" s="375"/>
      <c r="CP101" s="375"/>
      <c r="CQ101" s="375"/>
      <c r="CR101" s="375"/>
      <c r="CS101" s="375"/>
      <c r="CT101" s="375"/>
      <c r="CU101" s="375"/>
      <c r="CV101" s="375"/>
      <c r="CW101" s="375"/>
      <c r="CX101" s="375"/>
      <c r="CY101" s="375"/>
      <c r="CZ101" s="375"/>
      <c r="DA101" s="375"/>
      <c r="DB101" s="375"/>
      <c r="DC101" s="375"/>
      <c r="DD101" s="375"/>
      <c r="DE101" s="375"/>
      <c r="DF101" s="375"/>
      <c r="DG101" s="375"/>
      <c r="DH101" s="375"/>
      <c r="DI101" s="375"/>
      <c r="DJ101" s="375"/>
      <c r="DK101" s="375"/>
    </row>
    <row r="102" spans="1:115" s="1" customFormat="1" ht="39.75" customHeight="1" thickTop="1">
      <c r="A102" s="503">
        <v>37</v>
      </c>
      <c r="B102" s="25" t="s">
        <v>12</v>
      </c>
      <c r="C102" s="26">
        <v>9</v>
      </c>
      <c r="D102" s="18"/>
      <c r="E102" s="18"/>
      <c r="F102" s="11"/>
      <c r="G102" s="122"/>
      <c r="H102" s="12"/>
      <c r="I102" s="12"/>
      <c r="J102" s="27"/>
      <c r="K102" s="27"/>
      <c r="L102" s="12"/>
      <c r="M102" s="12"/>
      <c r="N102" s="27"/>
      <c r="O102" s="27"/>
      <c r="P102" s="12"/>
      <c r="Q102" s="12"/>
      <c r="R102" s="27"/>
      <c r="S102" s="27"/>
      <c r="T102" s="12"/>
      <c r="U102" s="12"/>
      <c r="V102" s="31" t="s">
        <v>620</v>
      </c>
      <c r="W102" s="28">
        <v>1105</v>
      </c>
      <c r="X102" s="13"/>
      <c r="Y102" s="12"/>
      <c r="Z102" s="27"/>
      <c r="AA102" s="27"/>
      <c r="AB102" s="12"/>
      <c r="AC102" s="12"/>
      <c r="AD102" s="27"/>
      <c r="AE102" s="27"/>
      <c r="AF102" s="16" t="s">
        <v>123</v>
      </c>
      <c r="AG102" s="12">
        <v>6</v>
      </c>
      <c r="AH102" s="27"/>
      <c r="AI102" s="27"/>
      <c r="AJ102" s="21"/>
      <c r="AK102" s="12"/>
      <c r="AL102" s="27"/>
      <c r="AM102" s="27"/>
      <c r="AN102" s="16" t="s">
        <v>124</v>
      </c>
      <c r="AO102" s="12">
        <v>3.1</v>
      </c>
      <c r="AP102" s="27"/>
      <c r="AQ102" s="315"/>
      <c r="AR102" s="384"/>
      <c r="AS102" s="381"/>
      <c r="AT102" s="374"/>
      <c r="AU102" s="374"/>
      <c r="AV102" s="381"/>
      <c r="AW102" s="374"/>
      <c r="AX102" s="374"/>
      <c r="AY102" s="374"/>
      <c r="AZ102" s="374"/>
      <c r="BA102" s="374"/>
      <c r="BB102" s="374"/>
      <c r="BC102" s="374"/>
      <c r="BD102" s="374"/>
      <c r="BE102" s="374"/>
      <c r="BF102" s="374"/>
      <c r="BG102" s="374"/>
      <c r="BH102" s="374"/>
      <c r="BI102" s="374"/>
      <c r="BJ102" s="374"/>
      <c r="BK102" s="374"/>
      <c r="BL102" s="374"/>
      <c r="BM102" s="374"/>
      <c r="BN102" s="374"/>
      <c r="BO102" s="374"/>
      <c r="BP102" s="374"/>
      <c r="BQ102" s="374"/>
      <c r="BR102" s="374"/>
      <c r="BS102" s="374"/>
      <c r="BT102" s="374"/>
      <c r="BU102" s="374"/>
      <c r="BV102" s="374"/>
      <c r="BW102" s="374"/>
      <c r="BX102" s="374"/>
      <c r="BY102" s="374"/>
      <c r="BZ102" s="374"/>
      <c r="CA102" s="374"/>
      <c r="CB102" s="374"/>
      <c r="CC102" s="374"/>
      <c r="CD102" s="374"/>
      <c r="CE102" s="374"/>
      <c r="CF102" s="374"/>
      <c r="CG102" s="374"/>
      <c r="CH102" s="374"/>
      <c r="CI102" s="374"/>
      <c r="CJ102" s="374"/>
      <c r="CK102" s="374"/>
      <c r="CL102" s="374"/>
      <c r="CM102" s="374"/>
      <c r="CN102" s="374"/>
      <c r="CO102" s="374"/>
      <c r="CP102" s="374"/>
      <c r="CQ102" s="374"/>
      <c r="CR102" s="374"/>
      <c r="CS102" s="374"/>
      <c r="CT102" s="374"/>
      <c r="CU102" s="374"/>
      <c r="CV102" s="374"/>
      <c r="CW102" s="374"/>
      <c r="CX102" s="374"/>
      <c r="CY102" s="374"/>
      <c r="CZ102" s="374"/>
      <c r="DA102" s="374"/>
      <c r="DB102" s="374"/>
      <c r="DC102" s="374"/>
      <c r="DD102" s="374"/>
      <c r="DE102" s="374"/>
      <c r="DF102" s="374"/>
      <c r="DG102" s="374"/>
      <c r="DH102" s="374"/>
      <c r="DI102" s="374"/>
      <c r="DJ102" s="374"/>
      <c r="DK102" s="374"/>
    </row>
    <row r="103" spans="1:115" s="37" customFormat="1" ht="18.75" customHeight="1" thickBot="1">
      <c r="A103" s="504"/>
      <c r="B103" s="46" t="s">
        <v>21</v>
      </c>
      <c r="C103" s="47"/>
      <c r="D103" s="48">
        <v>35.07</v>
      </c>
      <c r="E103" s="48">
        <v>-29.68</v>
      </c>
      <c r="F103" s="49">
        <f>SUM(I103:AO103)</f>
        <v>1114.0999999999999</v>
      </c>
      <c r="G103" s="262">
        <v>1105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1">
        <v>1105</v>
      </c>
      <c r="X103" s="50"/>
      <c r="Y103" s="50"/>
      <c r="Z103" s="50"/>
      <c r="AA103" s="50"/>
      <c r="AB103" s="50"/>
      <c r="AC103" s="50"/>
      <c r="AD103" s="50"/>
      <c r="AE103" s="50"/>
      <c r="AF103" s="52"/>
      <c r="AG103" s="50">
        <v>6</v>
      </c>
      <c r="AH103" s="50"/>
      <c r="AI103" s="50"/>
      <c r="AJ103" s="50"/>
      <c r="AK103" s="50"/>
      <c r="AL103" s="50"/>
      <c r="AM103" s="50"/>
      <c r="AN103" s="50"/>
      <c r="AO103" s="50">
        <v>3.1</v>
      </c>
      <c r="AP103" s="50"/>
      <c r="AQ103" s="310"/>
      <c r="AR103" s="385"/>
      <c r="AS103" s="340"/>
      <c r="AT103" s="375"/>
      <c r="AU103" s="375"/>
      <c r="AV103" s="340"/>
      <c r="AW103" s="375"/>
      <c r="AX103" s="375"/>
      <c r="AY103" s="375"/>
      <c r="AZ103" s="375"/>
      <c r="BA103" s="375"/>
      <c r="BB103" s="375"/>
      <c r="BC103" s="375"/>
      <c r="BD103" s="375"/>
      <c r="BE103" s="375"/>
      <c r="BF103" s="375"/>
      <c r="BG103" s="375"/>
      <c r="BH103" s="375"/>
      <c r="BI103" s="375"/>
      <c r="BJ103" s="375"/>
      <c r="BK103" s="375"/>
      <c r="BL103" s="375"/>
      <c r="BM103" s="375"/>
      <c r="BN103" s="375"/>
      <c r="BO103" s="375"/>
      <c r="BP103" s="375"/>
      <c r="BQ103" s="375"/>
      <c r="BR103" s="375"/>
      <c r="BS103" s="375"/>
      <c r="BT103" s="375"/>
      <c r="BU103" s="375"/>
      <c r="BV103" s="375"/>
      <c r="BW103" s="375"/>
      <c r="BX103" s="375"/>
      <c r="BY103" s="375"/>
      <c r="BZ103" s="375"/>
      <c r="CA103" s="375"/>
      <c r="CB103" s="375"/>
      <c r="CC103" s="375"/>
      <c r="CD103" s="375"/>
      <c r="CE103" s="375"/>
      <c r="CF103" s="375"/>
      <c r="CG103" s="375"/>
      <c r="CH103" s="375"/>
      <c r="CI103" s="375"/>
      <c r="CJ103" s="375"/>
      <c r="CK103" s="375"/>
      <c r="CL103" s="375"/>
      <c r="CM103" s="375"/>
      <c r="CN103" s="375"/>
      <c r="CO103" s="375"/>
      <c r="CP103" s="375"/>
      <c r="CQ103" s="375"/>
      <c r="CR103" s="375"/>
      <c r="CS103" s="375"/>
      <c r="CT103" s="375"/>
      <c r="CU103" s="375"/>
      <c r="CV103" s="375"/>
      <c r="CW103" s="375"/>
      <c r="CX103" s="375"/>
      <c r="CY103" s="375"/>
      <c r="CZ103" s="375"/>
      <c r="DA103" s="375"/>
      <c r="DB103" s="375"/>
      <c r="DC103" s="375"/>
      <c r="DD103" s="375"/>
      <c r="DE103" s="375"/>
      <c r="DF103" s="375"/>
      <c r="DG103" s="375"/>
      <c r="DH103" s="375"/>
      <c r="DI103" s="375"/>
      <c r="DJ103" s="375"/>
      <c r="DK103" s="375"/>
    </row>
    <row r="104" spans="1:115" s="37" customFormat="1" ht="40.5" customHeight="1" thickTop="1">
      <c r="A104" s="444">
        <v>38</v>
      </c>
      <c r="B104" s="133" t="s">
        <v>12</v>
      </c>
      <c r="C104" s="133">
        <v>10</v>
      </c>
      <c r="D104" s="134"/>
      <c r="E104" s="134"/>
      <c r="F104" s="122"/>
      <c r="G104" s="12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31" t="s">
        <v>353</v>
      </c>
      <c r="W104" s="27">
        <v>439</v>
      </c>
      <c r="X104" s="31"/>
      <c r="Y104" s="27"/>
      <c r="Z104" s="27"/>
      <c r="AA104" s="27"/>
      <c r="AB104" s="27"/>
      <c r="AC104" s="27"/>
      <c r="AD104" s="27"/>
      <c r="AE104" s="27"/>
      <c r="AF104" s="33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315"/>
      <c r="AR104" s="385"/>
      <c r="AS104" s="340"/>
      <c r="AT104" s="375"/>
      <c r="AU104" s="375"/>
      <c r="AV104" s="340"/>
      <c r="AW104" s="375"/>
      <c r="AX104" s="375"/>
      <c r="AY104" s="375"/>
      <c r="AZ104" s="375"/>
      <c r="BA104" s="375"/>
      <c r="BB104" s="375"/>
      <c r="BC104" s="375"/>
      <c r="BD104" s="375"/>
      <c r="BE104" s="375"/>
      <c r="BF104" s="375"/>
      <c r="BG104" s="375"/>
      <c r="BH104" s="375"/>
      <c r="BI104" s="375"/>
      <c r="BJ104" s="375"/>
      <c r="BK104" s="375"/>
      <c r="BL104" s="375"/>
      <c r="BM104" s="375"/>
      <c r="BN104" s="375"/>
      <c r="BO104" s="375"/>
      <c r="BP104" s="375"/>
      <c r="BQ104" s="375"/>
      <c r="BR104" s="375"/>
      <c r="BS104" s="375"/>
      <c r="BT104" s="375"/>
      <c r="BU104" s="375"/>
      <c r="BV104" s="375"/>
      <c r="BW104" s="375"/>
      <c r="BX104" s="375"/>
      <c r="BY104" s="375"/>
      <c r="BZ104" s="375"/>
      <c r="CA104" s="375"/>
      <c r="CB104" s="375"/>
      <c r="CC104" s="375"/>
      <c r="CD104" s="375"/>
      <c r="CE104" s="375"/>
      <c r="CF104" s="375"/>
      <c r="CG104" s="375"/>
      <c r="CH104" s="375"/>
      <c r="CI104" s="375"/>
      <c r="CJ104" s="375"/>
      <c r="CK104" s="375"/>
      <c r="CL104" s="375"/>
      <c r="CM104" s="375"/>
      <c r="CN104" s="375"/>
      <c r="CO104" s="375"/>
      <c r="CP104" s="375"/>
      <c r="CQ104" s="375"/>
      <c r="CR104" s="375"/>
      <c r="CS104" s="375"/>
      <c r="CT104" s="375"/>
      <c r="CU104" s="375"/>
      <c r="CV104" s="375"/>
      <c r="CW104" s="375"/>
      <c r="CX104" s="375"/>
      <c r="CY104" s="375"/>
      <c r="CZ104" s="375"/>
      <c r="DA104" s="375"/>
      <c r="DB104" s="375"/>
      <c r="DC104" s="375"/>
      <c r="DD104" s="375"/>
      <c r="DE104" s="375"/>
      <c r="DF104" s="375"/>
      <c r="DG104" s="375"/>
      <c r="DH104" s="375"/>
      <c r="DI104" s="375"/>
      <c r="DJ104" s="375"/>
      <c r="DK104" s="375"/>
    </row>
    <row r="105" spans="1:115" s="37" customFormat="1" ht="17.25" customHeight="1" thickBot="1">
      <c r="A105" s="443"/>
      <c r="B105" s="46" t="s">
        <v>21</v>
      </c>
      <c r="C105" s="47"/>
      <c r="D105" s="48">
        <v>22.06</v>
      </c>
      <c r="E105" s="48">
        <v>-12.62</v>
      </c>
      <c r="F105" s="49">
        <v>0</v>
      </c>
      <c r="G105" s="49">
        <v>439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>
        <v>439</v>
      </c>
      <c r="X105" s="50"/>
      <c r="Y105" s="50"/>
      <c r="Z105" s="50"/>
      <c r="AA105" s="50"/>
      <c r="AB105" s="50"/>
      <c r="AC105" s="50"/>
      <c r="AD105" s="50"/>
      <c r="AE105" s="50"/>
      <c r="AF105" s="155"/>
      <c r="AG105" s="50"/>
      <c r="AH105" s="50"/>
      <c r="AI105" s="50"/>
      <c r="AJ105" s="50"/>
      <c r="AK105" s="50"/>
      <c r="AL105" s="50"/>
      <c r="AM105" s="50"/>
      <c r="AN105" s="145"/>
      <c r="AO105" s="50"/>
      <c r="AP105" s="50"/>
      <c r="AQ105" s="310"/>
      <c r="AR105" s="385"/>
      <c r="AS105" s="340"/>
      <c r="AT105" s="375"/>
      <c r="AU105" s="375"/>
      <c r="AV105" s="340"/>
      <c r="AW105" s="375"/>
      <c r="AX105" s="375"/>
      <c r="AY105" s="375"/>
      <c r="AZ105" s="375"/>
      <c r="BA105" s="375"/>
      <c r="BB105" s="375"/>
      <c r="BC105" s="375"/>
      <c r="BD105" s="375"/>
      <c r="BE105" s="375"/>
      <c r="BF105" s="375"/>
      <c r="BG105" s="375"/>
      <c r="BH105" s="375"/>
      <c r="BI105" s="375"/>
      <c r="BJ105" s="375"/>
      <c r="BK105" s="375"/>
      <c r="BL105" s="375"/>
      <c r="BM105" s="375"/>
      <c r="BN105" s="375"/>
      <c r="BO105" s="375"/>
      <c r="BP105" s="375"/>
      <c r="BQ105" s="375"/>
      <c r="BR105" s="375"/>
      <c r="BS105" s="375"/>
      <c r="BT105" s="375"/>
      <c r="BU105" s="375"/>
      <c r="BV105" s="375"/>
      <c r="BW105" s="375"/>
      <c r="BX105" s="375"/>
      <c r="BY105" s="375"/>
      <c r="BZ105" s="375"/>
      <c r="CA105" s="375"/>
      <c r="CB105" s="375"/>
      <c r="CC105" s="375"/>
      <c r="CD105" s="375"/>
      <c r="CE105" s="375"/>
      <c r="CF105" s="375"/>
      <c r="CG105" s="375"/>
      <c r="CH105" s="375"/>
      <c r="CI105" s="375"/>
      <c r="CJ105" s="375"/>
      <c r="CK105" s="375"/>
      <c r="CL105" s="375"/>
      <c r="CM105" s="375"/>
      <c r="CN105" s="375"/>
      <c r="CO105" s="375"/>
      <c r="CP105" s="375"/>
      <c r="CQ105" s="375"/>
      <c r="CR105" s="375"/>
      <c r="CS105" s="375"/>
      <c r="CT105" s="375"/>
      <c r="CU105" s="375"/>
      <c r="CV105" s="375"/>
      <c r="CW105" s="375"/>
      <c r="CX105" s="375"/>
      <c r="CY105" s="375"/>
      <c r="CZ105" s="375"/>
      <c r="DA105" s="375"/>
      <c r="DB105" s="375"/>
      <c r="DC105" s="375"/>
      <c r="DD105" s="375"/>
      <c r="DE105" s="375"/>
      <c r="DF105" s="375"/>
      <c r="DG105" s="375"/>
      <c r="DH105" s="375"/>
      <c r="DI105" s="375"/>
      <c r="DJ105" s="375"/>
      <c r="DK105" s="375"/>
    </row>
    <row r="106" spans="1:115" s="37" customFormat="1" ht="67.5" customHeight="1" thickTop="1">
      <c r="A106" s="444">
        <v>39</v>
      </c>
      <c r="B106" s="133" t="s">
        <v>12</v>
      </c>
      <c r="C106" s="133">
        <v>11</v>
      </c>
      <c r="D106" s="146"/>
      <c r="E106" s="146"/>
      <c r="F106" s="421"/>
      <c r="G106" s="211"/>
      <c r="H106" s="27"/>
      <c r="I106" s="27"/>
      <c r="J106" s="31" t="s">
        <v>622</v>
      </c>
      <c r="K106" s="28">
        <v>3035</v>
      </c>
      <c r="L106" s="27"/>
      <c r="M106" s="27"/>
      <c r="N106" s="205"/>
      <c r="O106" s="205"/>
      <c r="P106" s="30" t="s">
        <v>183</v>
      </c>
      <c r="Q106" s="27">
        <v>3.8</v>
      </c>
      <c r="R106" s="27"/>
      <c r="S106" s="27"/>
      <c r="T106" s="27"/>
      <c r="U106" s="27"/>
      <c r="V106" s="27"/>
      <c r="W106" s="27"/>
      <c r="X106" s="31"/>
      <c r="Y106" s="27"/>
      <c r="Z106" s="27"/>
      <c r="AA106" s="27"/>
      <c r="AB106" s="27"/>
      <c r="AC106" s="27"/>
      <c r="AD106" s="31" t="s">
        <v>355</v>
      </c>
      <c r="AE106" s="28">
        <v>4339</v>
      </c>
      <c r="AF106" s="33" t="s">
        <v>126</v>
      </c>
      <c r="AG106" s="27">
        <v>11.2</v>
      </c>
      <c r="AH106" s="27" t="s">
        <v>354</v>
      </c>
      <c r="AI106" s="28">
        <v>1182</v>
      </c>
      <c r="AJ106" s="35" t="s">
        <v>116</v>
      </c>
      <c r="AK106" s="27">
        <v>5</v>
      </c>
      <c r="AL106" s="27"/>
      <c r="AM106" s="27"/>
      <c r="AN106" s="33" t="s">
        <v>127</v>
      </c>
      <c r="AO106" s="27">
        <v>5.6</v>
      </c>
      <c r="AP106" s="31" t="s">
        <v>621</v>
      </c>
      <c r="AQ106" s="313">
        <v>14009</v>
      </c>
      <c r="AR106" s="385"/>
      <c r="AS106" s="340"/>
      <c r="AT106" s="375"/>
      <c r="AU106" s="375"/>
      <c r="AV106" s="340"/>
      <c r="AW106" s="375"/>
      <c r="AX106" s="375"/>
      <c r="AY106" s="375"/>
      <c r="AZ106" s="375"/>
      <c r="BA106" s="37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375"/>
      <c r="BQ106" s="375"/>
      <c r="BR106" s="375"/>
      <c r="BS106" s="375"/>
      <c r="BT106" s="375"/>
      <c r="BU106" s="375"/>
      <c r="BV106" s="375"/>
      <c r="BW106" s="375"/>
      <c r="BX106" s="375"/>
      <c r="BY106" s="375"/>
      <c r="BZ106" s="375"/>
      <c r="CA106" s="375"/>
      <c r="CB106" s="375"/>
      <c r="CC106" s="375"/>
      <c r="CD106" s="375"/>
      <c r="CE106" s="375"/>
      <c r="CF106" s="375"/>
      <c r="CG106" s="375"/>
      <c r="CH106" s="375"/>
      <c r="CI106" s="375"/>
      <c r="CJ106" s="375"/>
      <c r="CK106" s="375"/>
      <c r="CL106" s="375"/>
      <c r="CM106" s="375"/>
      <c r="CN106" s="375"/>
      <c r="CO106" s="375"/>
      <c r="CP106" s="375"/>
      <c r="CQ106" s="375"/>
      <c r="CR106" s="375"/>
      <c r="CS106" s="375"/>
      <c r="CT106" s="375"/>
      <c r="CU106" s="375"/>
      <c r="CV106" s="375"/>
      <c r="CW106" s="375"/>
      <c r="CX106" s="375"/>
      <c r="CY106" s="375"/>
      <c r="CZ106" s="375"/>
      <c r="DA106" s="375"/>
      <c r="DB106" s="375"/>
      <c r="DC106" s="375"/>
      <c r="DD106" s="375"/>
      <c r="DE106" s="375"/>
      <c r="DF106" s="375"/>
      <c r="DG106" s="375"/>
      <c r="DH106" s="375"/>
      <c r="DI106" s="375"/>
      <c r="DJ106" s="375"/>
      <c r="DK106" s="375"/>
    </row>
    <row r="107" spans="1:115" s="37" customFormat="1" ht="12.75" customHeight="1" thickBot="1">
      <c r="A107" s="443"/>
      <c r="B107" s="46" t="s">
        <v>21</v>
      </c>
      <c r="C107" s="47"/>
      <c r="D107" s="48">
        <v>35.549999999999997</v>
      </c>
      <c r="E107" s="48">
        <v>-3.21</v>
      </c>
      <c r="F107" s="49">
        <v>25.6</v>
      </c>
      <c r="G107" s="262">
        <f>SUM(K107,AE107,AI107,AQ107)</f>
        <v>22565</v>
      </c>
      <c r="H107" s="50"/>
      <c r="I107" s="50"/>
      <c r="J107" s="50"/>
      <c r="K107" s="51">
        <v>3035</v>
      </c>
      <c r="L107" s="50"/>
      <c r="M107" s="50"/>
      <c r="N107" s="50"/>
      <c r="O107" s="50"/>
      <c r="P107" s="50"/>
      <c r="Q107" s="50">
        <v>3.8</v>
      </c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1">
        <v>4339</v>
      </c>
      <c r="AF107" s="52"/>
      <c r="AG107" s="50">
        <f>SUM(AG106:AG106)</f>
        <v>11.2</v>
      </c>
      <c r="AH107" s="50"/>
      <c r="AI107" s="51">
        <v>1182</v>
      </c>
      <c r="AJ107" s="50"/>
      <c r="AK107" s="50">
        <v>5</v>
      </c>
      <c r="AL107" s="50"/>
      <c r="AM107" s="50"/>
      <c r="AN107" s="50"/>
      <c r="AO107" s="50">
        <v>5.6</v>
      </c>
      <c r="AP107" s="50"/>
      <c r="AQ107" s="312">
        <v>14009</v>
      </c>
      <c r="AR107" s="385"/>
      <c r="AS107" s="340"/>
      <c r="AT107" s="375"/>
      <c r="AU107" s="375"/>
      <c r="AV107" s="340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5"/>
      <c r="CC107" s="375"/>
      <c r="CD107" s="375"/>
      <c r="CE107" s="375"/>
      <c r="CF107" s="375"/>
      <c r="CG107" s="375"/>
      <c r="CH107" s="375"/>
      <c r="CI107" s="375"/>
      <c r="CJ107" s="375"/>
      <c r="CK107" s="375"/>
      <c r="CL107" s="375"/>
      <c r="CM107" s="375"/>
      <c r="CN107" s="375"/>
      <c r="CO107" s="375"/>
      <c r="CP107" s="375"/>
      <c r="CQ107" s="375"/>
      <c r="CR107" s="375"/>
      <c r="CS107" s="375"/>
      <c r="CT107" s="375"/>
      <c r="CU107" s="375"/>
      <c r="CV107" s="375"/>
      <c r="CW107" s="375"/>
      <c r="CX107" s="375"/>
      <c r="CY107" s="375"/>
      <c r="CZ107" s="375"/>
      <c r="DA107" s="375"/>
      <c r="DB107" s="375"/>
      <c r="DC107" s="375"/>
      <c r="DD107" s="375"/>
      <c r="DE107" s="375"/>
      <c r="DF107" s="375"/>
      <c r="DG107" s="375"/>
      <c r="DH107" s="375"/>
      <c r="DI107" s="375"/>
      <c r="DJ107" s="375"/>
      <c r="DK107" s="375"/>
    </row>
    <row r="108" spans="1:115" s="37" customFormat="1" ht="38.25" customHeight="1" thickTop="1">
      <c r="A108" s="444">
        <v>40</v>
      </c>
      <c r="B108" s="133" t="s">
        <v>12</v>
      </c>
      <c r="C108" s="175">
        <v>13</v>
      </c>
      <c r="D108" s="146"/>
      <c r="E108" s="146"/>
      <c r="F108" s="170" t="s">
        <v>202</v>
      </c>
      <c r="G108" s="211"/>
      <c r="H108" s="31"/>
      <c r="I108" s="27"/>
      <c r="J108" s="27" t="s">
        <v>111</v>
      </c>
      <c r="K108" s="28">
        <v>98886</v>
      </c>
      <c r="L108" s="27"/>
      <c r="M108" s="27"/>
      <c r="N108" s="27"/>
      <c r="O108" s="27"/>
      <c r="P108" s="183"/>
      <c r="Q108" s="27"/>
      <c r="R108" s="27"/>
      <c r="S108" s="27"/>
      <c r="T108" s="27"/>
      <c r="U108" s="27"/>
      <c r="V108" s="31" t="s">
        <v>357</v>
      </c>
      <c r="W108" s="27">
        <v>553</v>
      </c>
      <c r="X108" s="183"/>
      <c r="Y108" s="27"/>
      <c r="Z108" s="194"/>
      <c r="AA108" s="205"/>
      <c r="AB108" s="78"/>
      <c r="AC108" s="27"/>
      <c r="AD108" s="194"/>
      <c r="AE108" s="205"/>
      <c r="AF108" s="42"/>
      <c r="AG108" s="27"/>
      <c r="AH108" s="27" t="s">
        <v>356</v>
      </c>
      <c r="AI108" s="28">
        <v>1220</v>
      </c>
      <c r="AJ108" s="35"/>
      <c r="AK108" s="27"/>
      <c r="AL108" s="27"/>
      <c r="AM108" s="27"/>
      <c r="AN108" s="33"/>
      <c r="AO108" s="27"/>
      <c r="AP108" s="27"/>
      <c r="AQ108" s="315"/>
      <c r="AR108" s="385"/>
      <c r="AS108" s="340"/>
      <c r="AT108" s="375"/>
      <c r="AU108" s="375"/>
      <c r="AV108" s="340"/>
      <c r="AW108" s="375"/>
      <c r="AX108" s="375"/>
      <c r="AY108" s="375"/>
      <c r="AZ108" s="375"/>
      <c r="BA108" s="375"/>
      <c r="BB108" s="375"/>
      <c r="BC108" s="375"/>
      <c r="BD108" s="375"/>
      <c r="BE108" s="375"/>
      <c r="BF108" s="375"/>
      <c r="BG108" s="375"/>
      <c r="BH108" s="375"/>
      <c r="BI108" s="375"/>
      <c r="BJ108" s="375"/>
      <c r="BK108" s="375"/>
      <c r="BL108" s="375"/>
      <c r="BM108" s="375"/>
      <c r="BN108" s="375"/>
      <c r="BO108" s="375"/>
      <c r="BP108" s="375"/>
      <c r="BQ108" s="375"/>
      <c r="BR108" s="375"/>
      <c r="BS108" s="375"/>
      <c r="BT108" s="375"/>
      <c r="BU108" s="375"/>
      <c r="BV108" s="375"/>
      <c r="BW108" s="375"/>
      <c r="BX108" s="375"/>
      <c r="BY108" s="375"/>
      <c r="BZ108" s="375"/>
      <c r="CA108" s="375"/>
      <c r="CB108" s="375"/>
      <c r="CC108" s="375"/>
      <c r="CD108" s="375"/>
      <c r="CE108" s="375"/>
      <c r="CF108" s="375"/>
      <c r="CG108" s="375"/>
      <c r="CH108" s="375"/>
      <c r="CI108" s="375"/>
      <c r="CJ108" s="375"/>
      <c r="CK108" s="375"/>
      <c r="CL108" s="375"/>
      <c r="CM108" s="375"/>
      <c r="CN108" s="375"/>
      <c r="CO108" s="375"/>
      <c r="CP108" s="375"/>
      <c r="CQ108" s="375"/>
      <c r="CR108" s="375"/>
      <c r="CS108" s="375"/>
      <c r="CT108" s="375"/>
      <c r="CU108" s="375"/>
      <c r="CV108" s="375"/>
      <c r="CW108" s="375"/>
      <c r="CX108" s="375"/>
      <c r="CY108" s="375"/>
      <c r="CZ108" s="375"/>
      <c r="DA108" s="375"/>
      <c r="DB108" s="375"/>
      <c r="DC108" s="375"/>
      <c r="DD108" s="375"/>
      <c r="DE108" s="375"/>
      <c r="DF108" s="375"/>
      <c r="DG108" s="375"/>
      <c r="DH108" s="375"/>
      <c r="DI108" s="375"/>
      <c r="DJ108" s="375"/>
      <c r="DK108" s="375"/>
    </row>
    <row r="109" spans="1:115" s="37" customFormat="1" ht="12.75" customHeight="1" thickBot="1">
      <c r="A109" s="443"/>
      <c r="B109" s="46" t="s">
        <v>21</v>
      </c>
      <c r="C109" s="47"/>
      <c r="D109" s="48">
        <v>104.99</v>
      </c>
      <c r="E109" s="48">
        <v>28.88</v>
      </c>
      <c r="F109" s="49">
        <v>0</v>
      </c>
      <c r="G109" s="262">
        <f>SUM(K109,W109,AI109)</f>
        <v>100659</v>
      </c>
      <c r="H109" s="50"/>
      <c r="I109" s="50"/>
      <c r="J109" s="50"/>
      <c r="K109" s="51">
        <v>98886</v>
      </c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>
        <v>553</v>
      </c>
      <c r="X109" s="50"/>
      <c r="Y109" s="50"/>
      <c r="Z109" s="50"/>
      <c r="AA109" s="50"/>
      <c r="AB109" s="50"/>
      <c r="AC109" s="50"/>
      <c r="AD109" s="50"/>
      <c r="AE109" s="50"/>
      <c r="AF109" s="52"/>
      <c r="AG109" s="50"/>
      <c r="AH109" s="50"/>
      <c r="AI109" s="51">
        <v>1220</v>
      </c>
      <c r="AJ109" s="50"/>
      <c r="AK109" s="50"/>
      <c r="AL109" s="50"/>
      <c r="AM109" s="50"/>
      <c r="AN109" s="50"/>
      <c r="AO109" s="50"/>
      <c r="AP109" s="50"/>
      <c r="AQ109" s="310"/>
      <c r="AR109" s="385"/>
      <c r="AS109" s="340"/>
      <c r="AT109" s="375"/>
      <c r="AU109" s="375"/>
      <c r="AV109" s="340"/>
      <c r="AW109" s="375"/>
      <c r="AX109" s="375"/>
      <c r="AY109" s="375"/>
      <c r="AZ109" s="375"/>
      <c r="BA109" s="375"/>
      <c r="BB109" s="375"/>
      <c r="BC109" s="375"/>
      <c r="BD109" s="375"/>
      <c r="BE109" s="375"/>
      <c r="BF109" s="375"/>
      <c r="BG109" s="375"/>
      <c r="BH109" s="375"/>
      <c r="BI109" s="375"/>
      <c r="BJ109" s="375"/>
      <c r="BK109" s="375"/>
      <c r="BL109" s="375"/>
      <c r="BM109" s="375"/>
      <c r="BN109" s="375"/>
      <c r="BO109" s="375"/>
      <c r="BP109" s="375"/>
      <c r="BQ109" s="375"/>
      <c r="BR109" s="375"/>
      <c r="BS109" s="375"/>
      <c r="BT109" s="375"/>
      <c r="BU109" s="375"/>
      <c r="BV109" s="375"/>
      <c r="BW109" s="375"/>
      <c r="BX109" s="375"/>
      <c r="BY109" s="375"/>
      <c r="BZ109" s="375"/>
      <c r="CA109" s="375"/>
      <c r="CB109" s="375"/>
      <c r="CC109" s="375"/>
      <c r="CD109" s="375"/>
      <c r="CE109" s="375"/>
      <c r="CF109" s="375"/>
      <c r="CG109" s="375"/>
      <c r="CH109" s="375"/>
      <c r="CI109" s="375"/>
      <c r="CJ109" s="375"/>
      <c r="CK109" s="375"/>
      <c r="CL109" s="375"/>
      <c r="CM109" s="375"/>
      <c r="CN109" s="375"/>
      <c r="CO109" s="375"/>
      <c r="CP109" s="375"/>
      <c r="CQ109" s="375"/>
      <c r="CR109" s="375"/>
      <c r="CS109" s="375"/>
      <c r="CT109" s="375"/>
      <c r="CU109" s="375"/>
      <c r="CV109" s="375"/>
      <c r="CW109" s="375"/>
      <c r="CX109" s="375"/>
      <c r="CY109" s="375"/>
      <c r="CZ109" s="375"/>
      <c r="DA109" s="375"/>
      <c r="DB109" s="375"/>
      <c r="DC109" s="375"/>
      <c r="DD109" s="375"/>
      <c r="DE109" s="375"/>
      <c r="DF109" s="375"/>
      <c r="DG109" s="375"/>
      <c r="DH109" s="375"/>
      <c r="DI109" s="375"/>
      <c r="DJ109" s="375"/>
      <c r="DK109" s="375"/>
    </row>
    <row r="110" spans="1:115" s="37" customFormat="1" ht="56.25" customHeight="1" thickTop="1">
      <c r="A110" s="444">
        <v>41</v>
      </c>
      <c r="B110" s="133" t="s">
        <v>12</v>
      </c>
      <c r="C110" s="175">
        <v>15</v>
      </c>
      <c r="D110" s="146"/>
      <c r="E110" s="146"/>
      <c r="F110" s="421"/>
      <c r="G110" s="211"/>
      <c r="H110" s="188"/>
      <c r="I110" s="27"/>
      <c r="J110" s="27"/>
      <c r="K110" s="27"/>
      <c r="L110" s="27"/>
      <c r="M110" s="27"/>
      <c r="N110" s="27"/>
      <c r="O110" s="27"/>
      <c r="P110" s="183"/>
      <c r="Q110" s="27"/>
      <c r="R110" s="27"/>
      <c r="S110" s="27"/>
      <c r="T110" s="27"/>
      <c r="U110" s="27"/>
      <c r="V110" s="31" t="s">
        <v>624</v>
      </c>
      <c r="W110" s="28">
        <v>10688</v>
      </c>
      <c r="X110" s="27"/>
      <c r="Y110" s="27"/>
      <c r="Z110" s="194"/>
      <c r="AA110" s="205"/>
      <c r="AB110" s="78"/>
      <c r="AC110" s="27"/>
      <c r="AD110" s="27"/>
      <c r="AE110" s="27"/>
      <c r="AF110" s="33"/>
      <c r="AG110" s="27"/>
      <c r="AH110" s="31" t="s">
        <v>623</v>
      </c>
      <c r="AI110" s="28">
        <v>7297</v>
      </c>
      <c r="AJ110" s="35"/>
      <c r="AK110" s="28"/>
      <c r="AL110" s="194"/>
      <c r="AM110" s="205"/>
      <c r="AN110" s="42"/>
      <c r="AO110" s="27"/>
      <c r="AP110" s="27"/>
      <c r="AQ110" s="315"/>
      <c r="AR110" s="385"/>
      <c r="AS110" s="340"/>
      <c r="AT110" s="375"/>
      <c r="AU110" s="375"/>
      <c r="AV110" s="340"/>
      <c r="AW110" s="375"/>
      <c r="AX110" s="375"/>
      <c r="AY110" s="375"/>
      <c r="AZ110" s="375"/>
      <c r="BA110" s="375"/>
      <c r="BB110" s="375"/>
      <c r="BC110" s="375"/>
      <c r="BD110" s="375"/>
      <c r="BE110" s="375"/>
      <c r="BF110" s="375"/>
      <c r="BG110" s="375"/>
      <c r="BH110" s="375"/>
      <c r="BI110" s="375"/>
      <c r="BJ110" s="375"/>
      <c r="BK110" s="375"/>
      <c r="BL110" s="375"/>
      <c r="BM110" s="375"/>
      <c r="BN110" s="375"/>
      <c r="BO110" s="375"/>
      <c r="BP110" s="375"/>
      <c r="BQ110" s="375"/>
      <c r="BR110" s="375"/>
      <c r="BS110" s="375"/>
      <c r="BT110" s="375"/>
      <c r="BU110" s="375"/>
      <c r="BV110" s="375"/>
      <c r="BW110" s="375"/>
      <c r="BX110" s="375"/>
      <c r="BY110" s="375"/>
      <c r="BZ110" s="375"/>
      <c r="CA110" s="375"/>
      <c r="CB110" s="375"/>
      <c r="CC110" s="375"/>
      <c r="CD110" s="375"/>
      <c r="CE110" s="375"/>
      <c r="CF110" s="375"/>
      <c r="CG110" s="375"/>
      <c r="CH110" s="375"/>
      <c r="CI110" s="375"/>
      <c r="CJ110" s="375"/>
      <c r="CK110" s="375"/>
      <c r="CL110" s="375"/>
      <c r="CM110" s="375"/>
      <c r="CN110" s="375"/>
      <c r="CO110" s="375"/>
      <c r="CP110" s="375"/>
      <c r="CQ110" s="375"/>
      <c r="CR110" s="375"/>
      <c r="CS110" s="375"/>
      <c r="CT110" s="375"/>
      <c r="CU110" s="375"/>
      <c r="CV110" s="375"/>
      <c r="CW110" s="375"/>
      <c r="CX110" s="375"/>
      <c r="CY110" s="375"/>
      <c r="CZ110" s="375"/>
      <c r="DA110" s="375"/>
      <c r="DB110" s="375"/>
      <c r="DC110" s="375"/>
      <c r="DD110" s="375"/>
      <c r="DE110" s="375"/>
      <c r="DF110" s="375"/>
      <c r="DG110" s="375"/>
      <c r="DH110" s="375"/>
      <c r="DI110" s="375"/>
      <c r="DJ110" s="375"/>
      <c r="DK110" s="375"/>
    </row>
    <row r="111" spans="1:115" s="37" customFormat="1" ht="12.75" customHeight="1" thickBot="1">
      <c r="A111" s="443"/>
      <c r="B111" s="46" t="s">
        <v>21</v>
      </c>
      <c r="C111" s="47"/>
      <c r="D111" s="48">
        <v>110.54</v>
      </c>
      <c r="E111" s="48">
        <v>28.37</v>
      </c>
      <c r="F111" s="49">
        <v>0</v>
      </c>
      <c r="G111" s="262">
        <f>SUM(W111,AI111)</f>
        <v>17985</v>
      </c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1">
        <v>10688</v>
      </c>
      <c r="X111" s="50"/>
      <c r="Y111" s="50"/>
      <c r="Z111" s="50"/>
      <c r="AA111" s="50"/>
      <c r="AB111" s="50"/>
      <c r="AC111" s="50"/>
      <c r="AD111" s="50"/>
      <c r="AE111" s="50"/>
      <c r="AF111" s="52"/>
      <c r="AG111" s="50"/>
      <c r="AH111" s="50"/>
      <c r="AI111" s="51">
        <v>7297</v>
      </c>
      <c r="AJ111" s="50"/>
      <c r="AK111" s="51"/>
      <c r="AL111" s="50"/>
      <c r="AM111" s="50"/>
      <c r="AN111" s="50"/>
      <c r="AO111" s="50"/>
      <c r="AP111" s="50"/>
      <c r="AQ111" s="310"/>
      <c r="AR111" s="385"/>
      <c r="AS111" s="340"/>
      <c r="AT111" s="375"/>
      <c r="AU111" s="375"/>
      <c r="AV111" s="340"/>
      <c r="AW111" s="375"/>
      <c r="AX111" s="375"/>
      <c r="AY111" s="375"/>
      <c r="AZ111" s="375"/>
      <c r="BA111" s="375"/>
      <c r="BB111" s="375"/>
      <c r="BC111" s="375"/>
      <c r="BD111" s="375"/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5"/>
      <c r="BT111" s="375"/>
      <c r="BU111" s="375"/>
      <c r="BV111" s="375"/>
      <c r="BW111" s="375"/>
      <c r="BX111" s="375"/>
      <c r="BY111" s="375"/>
      <c r="BZ111" s="375"/>
      <c r="CA111" s="375"/>
      <c r="CB111" s="375"/>
      <c r="CC111" s="375"/>
      <c r="CD111" s="375"/>
      <c r="CE111" s="375"/>
      <c r="CF111" s="375"/>
      <c r="CG111" s="375"/>
      <c r="CH111" s="375"/>
      <c r="CI111" s="375"/>
      <c r="CJ111" s="375"/>
      <c r="CK111" s="375"/>
      <c r="CL111" s="375"/>
      <c r="CM111" s="375"/>
      <c r="CN111" s="375"/>
      <c r="CO111" s="375"/>
      <c r="CP111" s="375"/>
      <c r="CQ111" s="375"/>
      <c r="CR111" s="375"/>
      <c r="CS111" s="375"/>
      <c r="CT111" s="375"/>
      <c r="CU111" s="375"/>
      <c r="CV111" s="375"/>
      <c r="CW111" s="375"/>
      <c r="CX111" s="375"/>
      <c r="CY111" s="375"/>
      <c r="CZ111" s="375"/>
      <c r="DA111" s="375"/>
      <c r="DB111" s="375"/>
      <c r="DC111" s="375"/>
      <c r="DD111" s="375"/>
      <c r="DE111" s="375"/>
      <c r="DF111" s="375"/>
      <c r="DG111" s="375"/>
      <c r="DH111" s="375"/>
      <c r="DI111" s="375"/>
      <c r="DJ111" s="375"/>
      <c r="DK111" s="375"/>
    </row>
    <row r="112" spans="1:115" s="37" customFormat="1" ht="45" customHeight="1" thickTop="1">
      <c r="A112" s="444">
        <v>42</v>
      </c>
      <c r="B112" s="447" t="s">
        <v>12</v>
      </c>
      <c r="C112" s="467">
        <v>16</v>
      </c>
      <c r="D112" s="451"/>
      <c r="E112" s="451"/>
      <c r="F112" s="431"/>
      <c r="G112" s="431"/>
      <c r="H112" s="27"/>
      <c r="I112" s="27"/>
      <c r="J112" s="27"/>
      <c r="K112" s="27"/>
      <c r="L112" s="27"/>
      <c r="M112" s="27"/>
      <c r="N112" s="27"/>
      <c r="O112" s="27"/>
      <c r="P112" s="31" t="s">
        <v>129</v>
      </c>
      <c r="Q112" s="27">
        <v>45.6</v>
      </c>
      <c r="R112" s="31" t="s">
        <v>360</v>
      </c>
      <c r="S112" s="28">
        <v>1204</v>
      </c>
      <c r="T112" s="27"/>
      <c r="U112" s="27"/>
      <c r="V112" s="31" t="s">
        <v>626</v>
      </c>
      <c r="W112" s="28">
        <v>1074</v>
      </c>
      <c r="X112" s="27"/>
      <c r="Y112" s="27"/>
      <c r="Z112" s="27" t="s">
        <v>361</v>
      </c>
      <c r="AA112" s="28">
        <v>82978</v>
      </c>
      <c r="AB112" s="27"/>
      <c r="AC112" s="27"/>
      <c r="AD112" s="31" t="s">
        <v>359</v>
      </c>
      <c r="AE112" s="28">
        <v>33138</v>
      </c>
      <c r="AF112" s="33" t="s">
        <v>130</v>
      </c>
      <c r="AG112" s="27">
        <v>14</v>
      </c>
      <c r="AH112" s="27" t="s">
        <v>358</v>
      </c>
      <c r="AI112" s="28">
        <v>4398</v>
      </c>
      <c r="AJ112" s="27"/>
      <c r="AK112" s="27"/>
      <c r="AL112" s="194"/>
      <c r="AM112" s="205"/>
      <c r="AN112" s="42" t="s">
        <v>86</v>
      </c>
      <c r="AO112" s="27">
        <v>4.2</v>
      </c>
      <c r="AP112" s="27" t="s">
        <v>625</v>
      </c>
      <c r="AQ112" s="313">
        <v>3007</v>
      </c>
      <c r="AR112" s="385"/>
      <c r="AS112" s="340"/>
      <c r="AT112" s="375"/>
      <c r="AU112" s="375"/>
      <c r="AV112" s="340"/>
      <c r="AW112" s="375"/>
      <c r="AX112" s="375"/>
      <c r="AY112" s="375"/>
      <c r="AZ112" s="375"/>
      <c r="BA112" s="375"/>
      <c r="BB112" s="375"/>
      <c r="BC112" s="375"/>
      <c r="BD112" s="375"/>
      <c r="BE112" s="375"/>
      <c r="BF112" s="375"/>
      <c r="BG112" s="375"/>
      <c r="BH112" s="375"/>
      <c r="BI112" s="375"/>
      <c r="BJ112" s="375"/>
      <c r="BK112" s="375"/>
      <c r="BL112" s="375"/>
      <c r="BM112" s="375"/>
      <c r="BN112" s="375"/>
      <c r="BO112" s="375"/>
      <c r="BP112" s="375"/>
      <c r="BQ112" s="375"/>
      <c r="BR112" s="375"/>
      <c r="BS112" s="375"/>
      <c r="BT112" s="375"/>
      <c r="BU112" s="375"/>
      <c r="BV112" s="375"/>
      <c r="BW112" s="375"/>
      <c r="BX112" s="375"/>
      <c r="BY112" s="375"/>
      <c r="BZ112" s="375"/>
      <c r="CA112" s="375"/>
      <c r="CB112" s="375"/>
      <c r="CC112" s="375"/>
      <c r="CD112" s="375"/>
      <c r="CE112" s="375"/>
      <c r="CF112" s="375"/>
      <c r="CG112" s="375"/>
      <c r="CH112" s="375"/>
      <c r="CI112" s="375"/>
      <c r="CJ112" s="375"/>
      <c r="CK112" s="375"/>
      <c r="CL112" s="375"/>
      <c r="CM112" s="375"/>
      <c r="CN112" s="375"/>
      <c r="CO112" s="375"/>
      <c r="CP112" s="375"/>
      <c r="CQ112" s="375"/>
      <c r="CR112" s="375"/>
      <c r="CS112" s="375"/>
      <c r="CT112" s="375"/>
      <c r="CU112" s="375"/>
      <c r="CV112" s="375"/>
      <c r="CW112" s="375"/>
      <c r="CX112" s="375"/>
      <c r="CY112" s="375"/>
      <c r="CZ112" s="375"/>
      <c r="DA112" s="375"/>
      <c r="DB112" s="375"/>
      <c r="DC112" s="375"/>
      <c r="DD112" s="375"/>
      <c r="DE112" s="375"/>
      <c r="DF112" s="375"/>
      <c r="DG112" s="375"/>
      <c r="DH112" s="375"/>
      <c r="DI112" s="375"/>
      <c r="DJ112" s="375"/>
      <c r="DK112" s="375"/>
    </row>
    <row r="113" spans="1:115" s="37" customFormat="1" ht="24" customHeight="1">
      <c r="A113" s="442"/>
      <c r="B113" s="448"/>
      <c r="C113" s="468"/>
      <c r="D113" s="452"/>
      <c r="E113" s="452"/>
      <c r="F113" s="438"/>
      <c r="G113" s="433"/>
      <c r="H113" s="172"/>
      <c r="I113" s="172"/>
      <c r="J113" s="195"/>
      <c r="K113" s="206"/>
      <c r="L113" s="172"/>
      <c r="M113" s="172"/>
      <c r="N113" s="206"/>
      <c r="O113" s="206"/>
      <c r="P113" s="40"/>
      <c r="Q113" s="172"/>
      <c r="R113" s="195"/>
      <c r="S113" s="206"/>
      <c r="T113" s="172"/>
      <c r="U113" s="172"/>
      <c r="V113" s="195"/>
      <c r="W113" s="206"/>
      <c r="X113" s="172"/>
      <c r="Y113" s="172"/>
      <c r="Z113" s="195"/>
      <c r="AA113" s="206"/>
      <c r="AB113" s="172"/>
      <c r="AC113" s="172"/>
      <c r="AD113" s="195"/>
      <c r="AE113" s="206"/>
      <c r="AF113" s="42" t="s">
        <v>36</v>
      </c>
      <c r="AG113" s="172">
        <v>5.7</v>
      </c>
      <c r="AH113" s="195"/>
      <c r="AI113" s="206"/>
      <c r="AJ113" s="172"/>
      <c r="AK113" s="172"/>
      <c r="AL113" s="195"/>
      <c r="AM113" s="206"/>
      <c r="AN113" s="172"/>
      <c r="AO113" s="172"/>
      <c r="AP113" s="195"/>
      <c r="AQ113" s="156"/>
      <c r="AR113" s="385"/>
      <c r="AS113" s="340"/>
      <c r="AT113" s="375"/>
      <c r="AU113" s="375"/>
      <c r="AV113" s="340"/>
      <c r="AW113" s="375"/>
      <c r="AX113" s="375"/>
      <c r="AY113" s="375"/>
      <c r="AZ113" s="375"/>
      <c r="BA113" s="375"/>
      <c r="BB113" s="375"/>
      <c r="BC113" s="375"/>
      <c r="BD113" s="375"/>
      <c r="BE113" s="375"/>
      <c r="BF113" s="375"/>
      <c r="BG113" s="375"/>
      <c r="BH113" s="375"/>
      <c r="BI113" s="375"/>
      <c r="BJ113" s="375"/>
      <c r="BK113" s="375"/>
      <c r="BL113" s="375"/>
      <c r="BM113" s="375"/>
      <c r="BN113" s="375"/>
      <c r="BO113" s="375"/>
      <c r="BP113" s="375"/>
      <c r="BQ113" s="375"/>
      <c r="BR113" s="375"/>
      <c r="BS113" s="375"/>
      <c r="BT113" s="375"/>
      <c r="BU113" s="375"/>
      <c r="BV113" s="375"/>
      <c r="BW113" s="375"/>
      <c r="BX113" s="375"/>
      <c r="BY113" s="375"/>
      <c r="BZ113" s="375"/>
      <c r="CA113" s="375"/>
      <c r="CB113" s="375"/>
      <c r="CC113" s="375"/>
      <c r="CD113" s="375"/>
      <c r="CE113" s="375"/>
      <c r="CF113" s="375"/>
      <c r="CG113" s="375"/>
      <c r="CH113" s="375"/>
      <c r="CI113" s="375"/>
      <c r="CJ113" s="375"/>
      <c r="CK113" s="375"/>
      <c r="CL113" s="375"/>
      <c r="CM113" s="375"/>
      <c r="CN113" s="375"/>
      <c r="CO113" s="375"/>
      <c r="CP113" s="375"/>
      <c r="CQ113" s="375"/>
      <c r="CR113" s="375"/>
      <c r="CS113" s="375"/>
      <c r="CT113" s="375"/>
      <c r="CU113" s="375"/>
      <c r="CV113" s="375"/>
      <c r="CW113" s="375"/>
      <c r="CX113" s="375"/>
      <c r="CY113" s="375"/>
      <c r="CZ113" s="375"/>
      <c r="DA113" s="375"/>
      <c r="DB113" s="375"/>
      <c r="DC113" s="375"/>
      <c r="DD113" s="375"/>
      <c r="DE113" s="375"/>
      <c r="DF113" s="375"/>
      <c r="DG113" s="375"/>
      <c r="DH113" s="375"/>
      <c r="DI113" s="375"/>
      <c r="DJ113" s="375"/>
      <c r="DK113" s="375"/>
    </row>
    <row r="114" spans="1:115" s="37" customFormat="1" ht="12.75" customHeight="1" thickBot="1">
      <c r="A114" s="443"/>
      <c r="B114" s="46" t="s">
        <v>21</v>
      </c>
      <c r="C114" s="47"/>
      <c r="D114" s="48">
        <v>104.25</v>
      </c>
      <c r="E114" s="48">
        <v>-59.15</v>
      </c>
      <c r="F114" s="49">
        <v>69.5</v>
      </c>
      <c r="G114" s="262">
        <f>SUM(S114,W114,AA114,AE114,AI114,AQ114)</f>
        <v>125799</v>
      </c>
      <c r="H114" s="50"/>
      <c r="I114" s="50"/>
      <c r="J114" s="50"/>
      <c r="K114" s="50"/>
      <c r="L114" s="50"/>
      <c r="M114" s="50"/>
      <c r="N114" s="50"/>
      <c r="O114" s="50"/>
      <c r="P114" s="50"/>
      <c r="Q114" s="50">
        <f>SUM(Q112:Q113)</f>
        <v>45.6</v>
      </c>
      <c r="R114" s="50"/>
      <c r="S114" s="51">
        <v>1204</v>
      </c>
      <c r="T114" s="50"/>
      <c r="U114" s="50"/>
      <c r="V114" s="50"/>
      <c r="W114" s="51">
        <v>1074</v>
      </c>
      <c r="X114" s="50"/>
      <c r="Y114" s="50"/>
      <c r="Z114" s="50"/>
      <c r="AA114" s="51">
        <v>82978</v>
      </c>
      <c r="AB114" s="50"/>
      <c r="AC114" s="50"/>
      <c r="AD114" s="50"/>
      <c r="AE114" s="245">
        <v>33138</v>
      </c>
      <c r="AF114" s="52"/>
      <c r="AG114" s="50">
        <f>SUM(AG112:AG113)</f>
        <v>19.7</v>
      </c>
      <c r="AH114" s="50"/>
      <c r="AI114" s="51">
        <v>4398</v>
      </c>
      <c r="AJ114" s="50"/>
      <c r="AK114" s="50"/>
      <c r="AL114" s="50"/>
      <c r="AM114" s="50"/>
      <c r="AN114" s="50"/>
      <c r="AO114" s="50">
        <v>4.2</v>
      </c>
      <c r="AP114" s="50"/>
      <c r="AQ114" s="312">
        <v>3007</v>
      </c>
      <c r="AR114" s="385"/>
      <c r="AS114" s="340"/>
      <c r="AT114" s="375"/>
      <c r="AU114" s="375"/>
      <c r="AV114" s="340"/>
      <c r="AW114" s="375"/>
      <c r="AX114" s="375"/>
      <c r="AY114" s="375"/>
      <c r="AZ114" s="375"/>
      <c r="BA114" s="375"/>
      <c r="BB114" s="375"/>
      <c r="BC114" s="375"/>
      <c r="BD114" s="375"/>
      <c r="BE114" s="375"/>
      <c r="BF114" s="375"/>
      <c r="BG114" s="375"/>
      <c r="BH114" s="375"/>
      <c r="BI114" s="375"/>
      <c r="BJ114" s="375"/>
      <c r="BK114" s="375"/>
      <c r="BL114" s="375"/>
      <c r="BM114" s="375"/>
      <c r="BN114" s="375"/>
      <c r="BO114" s="375"/>
      <c r="BP114" s="375"/>
      <c r="BQ114" s="375"/>
      <c r="BR114" s="375"/>
      <c r="BS114" s="375"/>
      <c r="BT114" s="375"/>
      <c r="BU114" s="375"/>
      <c r="BV114" s="375"/>
      <c r="BW114" s="375"/>
      <c r="BX114" s="375"/>
      <c r="BY114" s="375"/>
      <c r="BZ114" s="375"/>
      <c r="CA114" s="375"/>
      <c r="CB114" s="375"/>
      <c r="CC114" s="375"/>
      <c r="CD114" s="375"/>
      <c r="CE114" s="375"/>
      <c r="CF114" s="375"/>
      <c r="CG114" s="375"/>
      <c r="CH114" s="375"/>
      <c r="CI114" s="375"/>
      <c r="CJ114" s="375"/>
      <c r="CK114" s="375"/>
      <c r="CL114" s="375"/>
      <c r="CM114" s="375"/>
      <c r="CN114" s="375"/>
      <c r="CO114" s="375"/>
      <c r="CP114" s="375"/>
      <c r="CQ114" s="375"/>
      <c r="CR114" s="375"/>
      <c r="CS114" s="375"/>
      <c r="CT114" s="375"/>
      <c r="CU114" s="375"/>
      <c r="CV114" s="375"/>
      <c r="CW114" s="375"/>
      <c r="CX114" s="375"/>
      <c r="CY114" s="375"/>
      <c r="CZ114" s="375"/>
      <c r="DA114" s="375"/>
      <c r="DB114" s="375"/>
      <c r="DC114" s="375"/>
      <c r="DD114" s="375"/>
      <c r="DE114" s="375"/>
      <c r="DF114" s="375"/>
      <c r="DG114" s="375"/>
      <c r="DH114" s="375"/>
      <c r="DI114" s="375"/>
      <c r="DJ114" s="375"/>
      <c r="DK114" s="375"/>
    </row>
    <row r="115" spans="1:115" s="37" customFormat="1" ht="42" customHeight="1" thickTop="1">
      <c r="A115" s="444">
        <v>43</v>
      </c>
      <c r="B115" s="133" t="s">
        <v>12</v>
      </c>
      <c r="C115" s="175">
        <v>17</v>
      </c>
      <c r="D115" s="134"/>
      <c r="E115" s="134"/>
      <c r="F115" s="122"/>
      <c r="G115" s="122"/>
      <c r="H115" s="27" t="s">
        <v>210</v>
      </c>
      <c r="I115" s="27">
        <v>45</v>
      </c>
      <c r="J115" s="27" t="s">
        <v>111</v>
      </c>
      <c r="K115" s="28">
        <v>65929</v>
      </c>
      <c r="L115" s="27"/>
      <c r="M115" s="27"/>
      <c r="N115" s="205"/>
      <c r="O115" s="205"/>
      <c r="P115" s="171"/>
      <c r="Q115" s="27"/>
      <c r="R115" s="27"/>
      <c r="S115" s="27"/>
      <c r="T115" s="27"/>
      <c r="U115" s="27"/>
      <c r="V115" s="31" t="s">
        <v>627</v>
      </c>
      <c r="W115" s="28">
        <v>1649</v>
      </c>
      <c r="X115" s="27"/>
      <c r="Y115" s="27"/>
      <c r="Z115" s="27"/>
      <c r="AA115" s="27"/>
      <c r="AB115" s="27"/>
      <c r="AC115" s="27"/>
      <c r="AD115" s="162"/>
      <c r="AE115" s="39"/>
      <c r="AF115" s="141"/>
      <c r="AG115" s="27"/>
      <c r="AH115" s="31" t="s">
        <v>362</v>
      </c>
      <c r="AI115" s="28">
        <v>1463</v>
      </c>
      <c r="AJ115" s="27"/>
      <c r="AK115" s="27"/>
      <c r="AL115" s="27"/>
      <c r="AM115" s="27"/>
      <c r="AN115" s="27"/>
      <c r="AO115" s="27"/>
      <c r="AP115" s="27"/>
      <c r="AQ115" s="315"/>
      <c r="AR115" s="385"/>
      <c r="AS115" s="340"/>
      <c r="AT115" s="375"/>
      <c r="AU115" s="375"/>
      <c r="AV115" s="340"/>
      <c r="AW115" s="375"/>
      <c r="AX115" s="375"/>
      <c r="AY115" s="375"/>
      <c r="AZ115" s="375"/>
      <c r="BA115" s="375"/>
      <c r="BB115" s="375"/>
      <c r="BC115" s="375"/>
      <c r="BD115" s="375"/>
      <c r="BE115" s="375"/>
      <c r="BF115" s="375"/>
      <c r="BG115" s="375"/>
      <c r="BH115" s="375"/>
      <c r="BI115" s="375"/>
      <c r="BJ115" s="375"/>
      <c r="BK115" s="375"/>
      <c r="BL115" s="375"/>
      <c r="BM115" s="375"/>
      <c r="BN115" s="375"/>
      <c r="BO115" s="375"/>
      <c r="BP115" s="375"/>
      <c r="BQ115" s="375"/>
      <c r="BR115" s="375"/>
      <c r="BS115" s="375"/>
      <c r="BT115" s="375"/>
      <c r="BU115" s="375"/>
      <c r="BV115" s="375"/>
      <c r="BW115" s="375"/>
      <c r="BX115" s="375"/>
      <c r="BY115" s="375"/>
      <c r="BZ115" s="375"/>
      <c r="CA115" s="375"/>
      <c r="CB115" s="375"/>
      <c r="CC115" s="375"/>
      <c r="CD115" s="375"/>
      <c r="CE115" s="375"/>
      <c r="CF115" s="375"/>
      <c r="CG115" s="375"/>
      <c r="CH115" s="375"/>
      <c r="CI115" s="375"/>
      <c r="CJ115" s="375"/>
      <c r="CK115" s="375"/>
      <c r="CL115" s="375"/>
      <c r="CM115" s="375"/>
      <c r="CN115" s="375"/>
      <c r="CO115" s="375"/>
      <c r="CP115" s="375"/>
      <c r="CQ115" s="375"/>
      <c r="CR115" s="375"/>
      <c r="CS115" s="375"/>
      <c r="CT115" s="375"/>
      <c r="CU115" s="375"/>
      <c r="CV115" s="375"/>
      <c r="CW115" s="375"/>
      <c r="CX115" s="375"/>
      <c r="CY115" s="375"/>
      <c r="CZ115" s="375"/>
      <c r="DA115" s="375"/>
      <c r="DB115" s="375"/>
      <c r="DC115" s="375"/>
      <c r="DD115" s="375"/>
      <c r="DE115" s="375"/>
      <c r="DF115" s="375"/>
      <c r="DG115" s="375"/>
      <c r="DH115" s="375"/>
      <c r="DI115" s="375"/>
      <c r="DJ115" s="375"/>
      <c r="DK115" s="375"/>
    </row>
    <row r="116" spans="1:115" s="37" customFormat="1" ht="12.75" customHeight="1" thickBot="1">
      <c r="A116" s="443"/>
      <c r="B116" s="46" t="s">
        <v>21</v>
      </c>
      <c r="C116" s="47"/>
      <c r="D116" s="48">
        <v>76</v>
      </c>
      <c r="E116" s="48">
        <v>25.88</v>
      </c>
      <c r="F116" s="244">
        <v>45</v>
      </c>
      <c r="G116" s="262">
        <f>SUM(K116,W116,AI116)</f>
        <v>69041</v>
      </c>
      <c r="H116" s="50"/>
      <c r="I116" s="50">
        <v>45</v>
      </c>
      <c r="J116" s="50"/>
      <c r="K116" s="51">
        <v>65929</v>
      </c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1">
        <v>1649</v>
      </c>
      <c r="X116" s="50"/>
      <c r="Y116" s="50"/>
      <c r="Z116" s="50"/>
      <c r="AA116" s="50"/>
      <c r="AB116" s="50"/>
      <c r="AC116" s="50"/>
      <c r="AD116" s="50"/>
      <c r="AE116" s="50"/>
      <c r="AF116" s="155"/>
      <c r="AG116" s="50"/>
      <c r="AH116" s="50"/>
      <c r="AI116" s="51">
        <v>1463</v>
      </c>
      <c r="AJ116" s="50"/>
      <c r="AK116" s="50"/>
      <c r="AL116" s="50"/>
      <c r="AM116" s="50"/>
      <c r="AN116" s="50"/>
      <c r="AO116" s="50"/>
      <c r="AP116" s="50"/>
      <c r="AQ116" s="310"/>
      <c r="AR116" s="385"/>
      <c r="AS116" s="340"/>
      <c r="AT116" s="375"/>
      <c r="AU116" s="375"/>
      <c r="AV116" s="340"/>
      <c r="AW116" s="375"/>
      <c r="AX116" s="375"/>
      <c r="AY116" s="375"/>
      <c r="AZ116" s="375"/>
      <c r="BA116" s="375"/>
      <c r="BB116" s="375"/>
      <c r="BC116" s="375"/>
      <c r="BD116" s="375"/>
      <c r="BE116" s="375"/>
      <c r="BF116" s="375"/>
      <c r="BG116" s="375"/>
      <c r="BH116" s="375"/>
      <c r="BI116" s="375"/>
      <c r="BJ116" s="375"/>
      <c r="BK116" s="375"/>
      <c r="BL116" s="375"/>
      <c r="BM116" s="375"/>
      <c r="BN116" s="375"/>
      <c r="BO116" s="375"/>
      <c r="BP116" s="375"/>
      <c r="BQ116" s="375"/>
      <c r="BR116" s="375"/>
      <c r="BS116" s="375"/>
      <c r="BT116" s="375"/>
      <c r="BU116" s="375"/>
      <c r="BV116" s="375"/>
      <c r="BW116" s="375"/>
      <c r="BX116" s="375"/>
      <c r="BY116" s="375"/>
      <c r="BZ116" s="375"/>
      <c r="CA116" s="375"/>
      <c r="CB116" s="375"/>
      <c r="CC116" s="375"/>
      <c r="CD116" s="375"/>
      <c r="CE116" s="375"/>
      <c r="CF116" s="375"/>
      <c r="CG116" s="375"/>
      <c r="CH116" s="375"/>
      <c r="CI116" s="375"/>
      <c r="CJ116" s="375"/>
      <c r="CK116" s="375"/>
      <c r="CL116" s="375"/>
      <c r="CM116" s="375"/>
      <c r="CN116" s="375"/>
      <c r="CO116" s="375"/>
      <c r="CP116" s="375"/>
      <c r="CQ116" s="375"/>
      <c r="CR116" s="375"/>
      <c r="CS116" s="375"/>
      <c r="CT116" s="375"/>
      <c r="CU116" s="375"/>
      <c r="CV116" s="375"/>
      <c r="CW116" s="375"/>
      <c r="CX116" s="375"/>
      <c r="CY116" s="375"/>
      <c r="CZ116" s="375"/>
      <c r="DA116" s="375"/>
      <c r="DB116" s="375"/>
      <c r="DC116" s="375"/>
      <c r="DD116" s="375"/>
      <c r="DE116" s="375"/>
      <c r="DF116" s="375"/>
      <c r="DG116" s="375"/>
      <c r="DH116" s="375"/>
      <c r="DI116" s="375"/>
      <c r="DJ116" s="375"/>
      <c r="DK116" s="375"/>
    </row>
    <row r="117" spans="1:115" s="37" customFormat="1" ht="42" customHeight="1" thickTop="1">
      <c r="A117" s="444">
        <v>44</v>
      </c>
      <c r="B117" s="167" t="s">
        <v>12</v>
      </c>
      <c r="C117" s="182">
        <v>18</v>
      </c>
      <c r="D117" s="168"/>
      <c r="E117" s="168"/>
      <c r="F117" s="278"/>
      <c r="G117" s="211"/>
      <c r="H117" s="274"/>
      <c r="I117" s="256"/>
      <c r="J117" s="256"/>
      <c r="K117" s="256"/>
      <c r="L117" s="256"/>
      <c r="M117" s="256"/>
      <c r="N117" s="256"/>
      <c r="O117" s="256"/>
      <c r="P117" s="275" t="s">
        <v>129</v>
      </c>
      <c r="Q117" s="256">
        <v>45.6</v>
      </c>
      <c r="R117" s="256"/>
      <c r="S117" s="256"/>
      <c r="T117" s="256"/>
      <c r="U117" s="256"/>
      <c r="V117" s="275" t="s">
        <v>364</v>
      </c>
      <c r="W117" s="256">
        <v>114</v>
      </c>
      <c r="X117" s="256"/>
      <c r="Y117" s="256"/>
      <c r="Z117" s="259"/>
      <c r="AA117" s="259"/>
      <c r="AB117" s="109" t="s">
        <v>81</v>
      </c>
      <c r="AC117" s="256">
        <v>7.5</v>
      </c>
      <c r="AD117" s="256"/>
      <c r="AE117" s="256"/>
      <c r="AF117" s="276"/>
      <c r="AG117" s="256"/>
      <c r="AH117" s="62" t="s">
        <v>363</v>
      </c>
      <c r="AI117" s="118">
        <v>3042</v>
      </c>
      <c r="AJ117" s="259"/>
      <c r="AK117" s="259"/>
      <c r="AL117" s="259"/>
      <c r="AM117" s="259"/>
      <c r="AN117" s="152" t="s">
        <v>66</v>
      </c>
      <c r="AO117" s="256">
        <v>5.9</v>
      </c>
      <c r="AP117" s="259"/>
      <c r="AQ117" s="156"/>
      <c r="AR117" s="385"/>
      <c r="AS117" s="340"/>
      <c r="AT117" s="375"/>
      <c r="AU117" s="375"/>
      <c r="AV117" s="340"/>
      <c r="AW117" s="375"/>
      <c r="AX117" s="375"/>
      <c r="AY117" s="375"/>
      <c r="AZ117" s="375"/>
      <c r="BA117" s="375"/>
      <c r="BB117" s="375"/>
      <c r="BC117" s="375"/>
      <c r="BD117" s="375"/>
      <c r="BE117" s="375"/>
      <c r="BF117" s="375"/>
      <c r="BG117" s="375"/>
      <c r="BH117" s="375"/>
      <c r="BI117" s="375"/>
      <c r="BJ117" s="375"/>
      <c r="BK117" s="375"/>
      <c r="BL117" s="375"/>
      <c r="BM117" s="375"/>
      <c r="BN117" s="375"/>
      <c r="BO117" s="375"/>
      <c r="BP117" s="375"/>
      <c r="BQ117" s="375"/>
      <c r="BR117" s="375"/>
      <c r="BS117" s="375"/>
      <c r="BT117" s="375"/>
      <c r="BU117" s="375"/>
      <c r="BV117" s="375"/>
      <c r="BW117" s="375"/>
      <c r="BX117" s="375"/>
      <c r="BY117" s="375"/>
      <c r="BZ117" s="375"/>
      <c r="CA117" s="375"/>
      <c r="CB117" s="375"/>
      <c r="CC117" s="375"/>
      <c r="CD117" s="375"/>
      <c r="CE117" s="375"/>
      <c r="CF117" s="375"/>
      <c r="CG117" s="375"/>
      <c r="CH117" s="375"/>
      <c r="CI117" s="375"/>
      <c r="CJ117" s="375"/>
      <c r="CK117" s="375"/>
      <c r="CL117" s="375"/>
      <c r="CM117" s="375"/>
      <c r="CN117" s="375"/>
      <c r="CO117" s="375"/>
      <c r="CP117" s="375"/>
      <c r="CQ117" s="375"/>
      <c r="CR117" s="375"/>
      <c r="CS117" s="375"/>
      <c r="CT117" s="375"/>
      <c r="CU117" s="375"/>
      <c r="CV117" s="375"/>
      <c r="CW117" s="375"/>
      <c r="CX117" s="375"/>
      <c r="CY117" s="375"/>
      <c r="CZ117" s="375"/>
      <c r="DA117" s="375"/>
      <c r="DB117" s="375"/>
      <c r="DC117" s="375"/>
      <c r="DD117" s="375"/>
      <c r="DE117" s="375"/>
      <c r="DF117" s="375"/>
      <c r="DG117" s="375"/>
      <c r="DH117" s="375"/>
      <c r="DI117" s="375"/>
      <c r="DJ117" s="375"/>
      <c r="DK117" s="375"/>
    </row>
    <row r="118" spans="1:115" s="131" customFormat="1" ht="12.75" customHeight="1" thickBot="1">
      <c r="A118" s="443"/>
      <c r="B118" s="79" t="s">
        <v>21</v>
      </c>
      <c r="C118" s="80"/>
      <c r="D118" s="110">
        <v>101.26</v>
      </c>
      <c r="E118" s="110">
        <v>-35.19</v>
      </c>
      <c r="F118" s="279">
        <v>59</v>
      </c>
      <c r="G118" s="262">
        <f>SUM(W118,AI118)</f>
        <v>3156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>
        <f>SUM(Q117:Q117)</f>
        <v>45.6</v>
      </c>
      <c r="R118" s="50"/>
      <c r="S118" s="50"/>
      <c r="T118" s="50"/>
      <c r="U118" s="50"/>
      <c r="V118" s="50"/>
      <c r="W118" s="50">
        <v>114</v>
      </c>
      <c r="X118" s="50"/>
      <c r="Y118" s="50"/>
      <c r="Z118" s="50"/>
      <c r="AA118" s="50"/>
      <c r="AB118" s="50"/>
      <c r="AC118" s="50">
        <v>7.5</v>
      </c>
      <c r="AD118" s="50"/>
      <c r="AE118" s="50"/>
      <c r="AF118" s="155"/>
      <c r="AG118" s="50"/>
      <c r="AH118" s="50"/>
      <c r="AI118" s="51">
        <v>3042</v>
      </c>
      <c r="AJ118" s="50"/>
      <c r="AK118" s="50"/>
      <c r="AL118" s="50"/>
      <c r="AM118" s="50"/>
      <c r="AN118" s="145"/>
      <c r="AO118" s="50">
        <v>5.9</v>
      </c>
      <c r="AP118" s="50"/>
      <c r="AQ118" s="310"/>
      <c r="AR118" s="385"/>
      <c r="AS118" s="340"/>
      <c r="AT118" s="375"/>
      <c r="AU118" s="375"/>
      <c r="AV118" s="340"/>
      <c r="AW118" s="375"/>
      <c r="AX118" s="375"/>
      <c r="AY118" s="375"/>
      <c r="AZ118" s="375"/>
      <c r="BA118" s="375"/>
      <c r="BB118" s="375"/>
      <c r="BC118" s="375"/>
      <c r="BD118" s="375"/>
      <c r="BE118" s="375"/>
      <c r="BF118" s="375"/>
      <c r="BG118" s="375"/>
      <c r="BH118" s="375"/>
      <c r="BI118" s="375"/>
      <c r="BJ118" s="375"/>
      <c r="BK118" s="375"/>
      <c r="BL118" s="375"/>
      <c r="BM118" s="375"/>
      <c r="BN118" s="375"/>
      <c r="BO118" s="375"/>
      <c r="BP118" s="375"/>
      <c r="BQ118" s="375"/>
      <c r="BR118" s="375"/>
      <c r="BS118" s="375"/>
      <c r="BT118" s="375"/>
      <c r="BU118" s="375"/>
      <c r="BV118" s="375"/>
      <c r="BW118" s="375"/>
      <c r="BX118" s="375"/>
      <c r="BY118" s="375"/>
      <c r="BZ118" s="375"/>
      <c r="CA118" s="375"/>
      <c r="CB118" s="375"/>
      <c r="CC118" s="375"/>
      <c r="CD118" s="375"/>
      <c r="CE118" s="375"/>
      <c r="CF118" s="375"/>
      <c r="CG118" s="375"/>
      <c r="CH118" s="375"/>
      <c r="CI118" s="375"/>
      <c r="CJ118" s="375"/>
      <c r="CK118" s="375"/>
      <c r="CL118" s="375"/>
      <c r="CM118" s="375"/>
      <c r="CN118" s="375"/>
      <c r="CO118" s="375"/>
      <c r="CP118" s="375"/>
      <c r="CQ118" s="375"/>
      <c r="CR118" s="375"/>
      <c r="CS118" s="375"/>
      <c r="CT118" s="375"/>
      <c r="CU118" s="375"/>
      <c r="CV118" s="375"/>
      <c r="CW118" s="375"/>
      <c r="CX118" s="375"/>
      <c r="CY118" s="375"/>
      <c r="CZ118" s="375"/>
      <c r="DA118" s="375"/>
      <c r="DB118" s="375"/>
      <c r="DC118" s="375"/>
      <c r="DD118" s="375"/>
      <c r="DE118" s="375"/>
      <c r="DF118" s="375"/>
      <c r="DG118" s="375"/>
      <c r="DH118" s="375"/>
      <c r="DI118" s="375"/>
      <c r="DJ118" s="375"/>
      <c r="DK118" s="375"/>
    </row>
    <row r="119" spans="1:115" s="37" customFormat="1" ht="59.25" customHeight="1" thickTop="1">
      <c r="A119" s="444">
        <v>45</v>
      </c>
      <c r="B119" s="260" t="s">
        <v>12</v>
      </c>
      <c r="C119" s="277">
        <v>20</v>
      </c>
      <c r="D119" s="261"/>
      <c r="E119" s="261"/>
      <c r="F119" s="259"/>
      <c r="G119" s="212"/>
      <c r="H119" s="30" t="s">
        <v>132</v>
      </c>
      <c r="I119" s="258">
        <v>2.2999999999999998</v>
      </c>
      <c r="J119" s="258"/>
      <c r="K119" s="258"/>
      <c r="L119" s="258"/>
      <c r="M119" s="258"/>
      <c r="N119" s="258"/>
      <c r="O119" s="258"/>
      <c r="P119" s="30" t="s">
        <v>129</v>
      </c>
      <c r="Q119" s="258">
        <v>45.6</v>
      </c>
      <c r="R119" s="30" t="s">
        <v>365</v>
      </c>
      <c r="S119" s="41">
        <v>2664</v>
      </c>
      <c r="T119" s="258"/>
      <c r="U119" s="258"/>
      <c r="V119" s="30" t="s">
        <v>629</v>
      </c>
      <c r="W119" s="30" t="s">
        <v>630</v>
      </c>
      <c r="X119" s="171" t="s">
        <v>131</v>
      </c>
      <c r="Y119" s="258">
        <v>2</v>
      </c>
      <c r="Z119" s="194"/>
      <c r="AA119" s="205"/>
      <c r="AB119" s="78" t="s">
        <v>133</v>
      </c>
      <c r="AC119" s="258">
        <v>24.2</v>
      </c>
      <c r="AD119" s="194"/>
      <c r="AE119" s="205"/>
      <c r="AF119" s="78" t="s">
        <v>188</v>
      </c>
      <c r="AG119" s="258">
        <v>17</v>
      </c>
      <c r="AH119" s="258"/>
      <c r="AI119" s="258"/>
      <c r="AJ119" s="258"/>
      <c r="AK119" s="258"/>
      <c r="AL119" s="194"/>
      <c r="AM119" s="205"/>
      <c r="AN119" s="78"/>
      <c r="AO119" s="258"/>
      <c r="AP119" s="30" t="s">
        <v>628</v>
      </c>
      <c r="AQ119" s="316">
        <v>4332</v>
      </c>
      <c r="AR119" s="385"/>
      <c r="AS119" s="340"/>
      <c r="AT119" s="375"/>
      <c r="AU119" s="375"/>
      <c r="AV119" s="340"/>
      <c r="AW119" s="375"/>
      <c r="AX119" s="375"/>
      <c r="AY119" s="375"/>
      <c r="AZ119" s="375"/>
      <c r="BA119" s="375"/>
      <c r="BB119" s="375"/>
      <c r="BC119" s="375"/>
      <c r="BD119" s="375"/>
      <c r="BE119" s="375"/>
      <c r="BF119" s="375"/>
      <c r="BG119" s="375"/>
      <c r="BH119" s="375"/>
      <c r="BI119" s="375"/>
      <c r="BJ119" s="375"/>
      <c r="BK119" s="375"/>
      <c r="BL119" s="375"/>
      <c r="BM119" s="375"/>
      <c r="BN119" s="375"/>
      <c r="BO119" s="375"/>
      <c r="BP119" s="375"/>
      <c r="BQ119" s="375"/>
      <c r="BR119" s="375"/>
      <c r="BS119" s="375"/>
      <c r="BT119" s="375"/>
      <c r="BU119" s="375"/>
      <c r="BV119" s="375"/>
      <c r="BW119" s="375"/>
      <c r="BX119" s="375"/>
      <c r="BY119" s="375"/>
      <c r="BZ119" s="375"/>
      <c r="CA119" s="375"/>
      <c r="CB119" s="375"/>
      <c r="CC119" s="375"/>
      <c r="CD119" s="375"/>
      <c r="CE119" s="375"/>
      <c r="CF119" s="375"/>
      <c r="CG119" s="375"/>
      <c r="CH119" s="375"/>
      <c r="CI119" s="375"/>
      <c r="CJ119" s="375"/>
      <c r="CK119" s="375"/>
      <c r="CL119" s="375"/>
      <c r="CM119" s="375"/>
      <c r="CN119" s="375"/>
      <c r="CO119" s="375"/>
      <c r="CP119" s="375"/>
      <c r="CQ119" s="375"/>
      <c r="CR119" s="375"/>
      <c r="CS119" s="375"/>
      <c r="CT119" s="375"/>
      <c r="CU119" s="375"/>
      <c r="CV119" s="375"/>
      <c r="CW119" s="375"/>
      <c r="CX119" s="375"/>
      <c r="CY119" s="375"/>
      <c r="CZ119" s="375"/>
      <c r="DA119" s="375"/>
      <c r="DB119" s="375"/>
      <c r="DC119" s="375"/>
      <c r="DD119" s="375"/>
      <c r="DE119" s="375"/>
      <c r="DF119" s="375"/>
      <c r="DG119" s="375"/>
      <c r="DH119" s="375"/>
      <c r="DI119" s="375"/>
      <c r="DJ119" s="375"/>
      <c r="DK119" s="375"/>
    </row>
    <row r="120" spans="1:115" s="37" customFormat="1" ht="13.5" customHeight="1" thickBot="1">
      <c r="A120" s="443"/>
      <c r="B120" s="79" t="s">
        <v>21</v>
      </c>
      <c r="C120" s="80"/>
      <c r="D120" s="144">
        <v>104.23</v>
      </c>
      <c r="E120" s="110">
        <v>8.91</v>
      </c>
      <c r="F120" s="49">
        <v>91.1</v>
      </c>
      <c r="G120" s="262">
        <f>SUM(S120,W120,AQ120)</f>
        <v>8017</v>
      </c>
      <c r="H120" s="50"/>
      <c r="I120" s="50">
        <v>2.2999999999999998</v>
      </c>
      <c r="J120" s="50"/>
      <c r="K120" s="50"/>
      <c r="L120" s="50"/>
      <c r="M120" s="50"/>
      <c r="N120" s="50"/>
      <c r="O120" s="50"/>
      <c r="P120" s="50"/>
      <c r="Q120" s="50">
        <f>SUM(Q119:Q119)</f>
        <v>45.6</v>
      </c>
      <c r="R120" s="50"/>
      <c r="S120" s="51">
        <v>2664</v>
      </c>
      <c r="T120" s="50"/>
      <c r="U120" s="50"/>
      <c r="V120" s="50"/>
      <c r="W120" s="51">
        <v>1021</v>
      </c>
      <c r="X120" s="50"/>
      <c r="Y120" s="50">
        <v>2</v>
      </c>
      <c r="Z120" s="50"/>
      <c r="AA120" s="50"/>
      <c r="AB120" s="50"/>
      <c r="AC120" s="50">
        <v>24.2</v>
      </c>
      <c r="AD120" s="50"/>
      <c r="AE120" s="50"/>
      <c r="AF120" s="52"/>
      <c r="AG120" s="50">
        <v>17</v>
      </c>
      <c r="AH120" s="50"/>
      <c r="AI120" s="50"/>
      <c r="AJ120" s="50"/>
      <c r="AK120" s="50"/>
      <c r="AL120" s="50"/>
      <c r="AM120" s="50"/>
      <c r="AN120" s="50"/>
      <c r="AO120" s="50"/>
      <c r="AP120" s="50"/>
      <c r="AQ120" s="312">
        <v>4332</v>
      </c>
      <c r="AR120" s="385"/>
      <c r="AS120" s="340"/>
      <c r="AT120" s="375"/>
      <c r="AU120" s="375"/>
      <c r="AV120" s="340"/>
      <c r="AW120" s="375"/>
      <c r="AX120" s="375"/>
      <c r="AY120" s="375"/>
      <c r="AZ120" s="375"/>
      <c r="BA120" s="375"/>
      <c r="BB120" s="375"/>
      <c r="BC120" s="375"/>
      <c r="BD120" s="375"/>
      <c r="BE120" s="375"/>
      <c r="BF120" s="375"/>
      <c r="BG120" s="375"/>
      <c r="BH120" s="375"/>
      <c r="BI120" s="375"/>
      <c r="BJ120" s="375"/>
      <c r="BK120" s="375"/>
      <c r="BL120" s="375"/>
      <c r="BM120" s="375"/>
      <c r="BN120" s="375"/>
      <c r="BO120" s="375"/>
      <c r="BP120" s="375"/>
      <c r="BQ120" s="375"/>
      <c r="BR120" s="375"/>
      <c r="BS120" s="375"/>
      <c r="BT120" s="375"/>
      <c r="BU120" s="375"/>
      <c r="BV120" s="375"/>
      <c r="BW120" s="375"/>
      <c r="BX120" s="375"/>
      <c r="BY120" s="375"/>
      <c r="BZ120" s="375"/>
      <c r="CA120" s="375"/>
      <c r="CB120" s="375"/>
      <c r="CC120" s="375"/>
      <c r="CD120" s="375"/>
      <c r="CE120" s="375"/>
      <c r="CF120" s="375"/>
      <c r="CG120" s="375"/>
      <c r="CH120" s="375"/>
      <c r="CI120" s="375"/>
      <c r="CJ120" s="375"/>
      <c r="CK120" s="375"/>
      <c r="CL120" s="375"/>
      <c r="CM120" s="375"/>
      <c r="CN120" s="375"/>
      <c r="CO120" s="375"/>
      <c r="CP120" s="375"/>
      <c r="CQ120" s="375"/>
      <c r="CR120" s="375"/>
      <c r="CS120" s="375"/>
      <c r="CT120" s="375"/>
      <c r="CU120" s="375"/>
      <c r="CV120" s="375"/>
      <c r="CW120" s="375"/>
      <c r="CX120" s="375"/>
      <c r="CY120" s="375"/>
      <c r="CZ120" s="375"/>
      <c r="DA120" s="375"/>
      <c r="DB120" s="375"/>
      <c r="DC120" s="375"/>
      <c r="DD120" s="375"/>
      <c r="DE120" s="375"/>
      <c r="DF120" s="375"/>
      <c r="DG120" s="375"/>
      <c r="DH120" s="375"/>
      <c r="DI120" s="375"/>
      <c r="DJ120" s="375"/>
      <c r="DK120" s="375"/>
    </row>
    <row r="121" spans="1:115" s="37" customFormat="1" ht="37.5" customHeight="1" thickTop="1">
      <c r="A121" s="444">
        <v>46</v>
      </c>
      <c r="B121" s="133" t="s">
        <v>12</v>
      </c>
      <c r="C121" s="175">
        <v>22</v>
      </c>
      <c r="D121" s="121"/>
      <c r="E121" s="121"/>
      <c r="F121" s="122"/>
      <c r="G121" s="122"/>
      <c r="H121" s="31" t="s">
        <v>174</v>
      </c>
      <c r="I121" s="27">
        <v>8.8000000000000007</v>
      </c>
      <c r="J121" s="27"/>
      <c r="K121" s="27"/>
      <c r="L121" s="27"/>
      <c r="M121" s="27"/>
      <c r="N121" s="27"/>
      <c r="O121" s="27"/>
      <c r="P121" s="31"/>
      <c r="Q121" s="27"/>
      <c r="R121" s="27"/>
      <c r="S121" s="27"/>
      <c r="T121" s="27"/>
      <c r="U121" s="27"/>
      <c r="V121" s="31" t="s">
        <v>331</v>
      </c>
      <c r="W121" s="28">
        <v>1296</v>
      </c>
      <c r="X121" s="27"/>
      <c r="Y121" s="27"/>
      <c r="Z121" s="27"/>
      <c r="AA121" s="27"/>
      <c r="AB121" s="27"/>
      <c r="AC121" s="27"/>
      <c r="AD121" s="27"/>
      <c r="AE121" s="27"/>
      <c r="AF121" s="33" t="s">
        <v>180</v>
      </c>
      <c r="AG121" s="27">
        <v>21.3</v>
      </c>
      <c r="AH121" s="27" t="s">
        <v>631</v>
      </c>
      <c r="AI121" s="28">
        <v>1711</v>
      </c>
      <c r="AJ121" s="27"/>
      <c r="AK121" s="27"/>
      <c r="AL121" s="27"/>
      <c r="AM121" s="27"/>
      <c r="AN121" s="33" t="s">
        <v>181</v>
      </c>
      <c r="AO121" s="27">
        <v>50.3</v>
      </c>
      <c r="AP121" s="31" t="s">
        <v>632</v>
      </c>
      <c r="AQ121" s="314" t="s">
        <v>633</v>
      </c>
      <c r="AR121" s="385"/>
      <c r="AS121" s="340"/>
      <c r="AT121" s="375"/>
      <c r="AU121" s="375"/>
      <c r="AV121" s="340"/>
      <c r="AW121" s="375"/>
      <c r="AX121" s="375"/>
      <c r="AY121" s="375"/>
      <c r="AZ121" s="375"/>
      <c r="BA121" s="375"/>
      <c r="BB121" s="375"/>
      <c r="BC121" s="375"/>
      <c r="BD121" s="375"/>
      <c r="BE121" s="375"/>
      <c r="BF121" s="375"/>
      <c r="BG121" s="375"/>
      <c r="BH121" s="375"/>
      <c r="BI121" s="375"/>
      <c r="BJ121" s="375"/>
      <c r="BK121" s="375"/>
      <c r="BL121" s="375"/>
      <c r="BM121" s="375"/>
      <c r="BN121" s="375"/>
      <c r="BO121" s="375"/>
      <c r="BP121" s="375"/>
      <c r="BQ121" s="375"/>
      <c r="BR121" s="375"/>
      <c r="BS121" s="375"/>
      <c r="BT121" s="375"/>
      <c r="BU121" s="375"/>
      <c r="BV121" s="375"/>
      <c r="BW121" s="375"/>
      <c r="BX121" s="375"/>
      <c r="BY121" s="375"/>
      <c r="BZ121" s="375"/>
      <c r="CA121" s="375"/>
      <c r="CB121" s="375"/>
      <c r="CC121" s="375"/>
      <c r="CD121" s="375"/>
      <c r="CE121" s="375"/>
      <c r="CF121" s="375"/>
      <c r="CG121" s="375"/>
      <c r="CH121" s="375"/>
      <c r="CI121" s="375"/>
      <c r="CJ121" s="375"/>
      <c r="CK121" s="375"/>
      <c r="CL121" s="375"/>
      <c r="CM121" s="375"/>
      <c r="CN121" s="375"/>
      <c r="CO121" s="375"/>
      <c r="CP121" s="375"/>
      <c r="CQ121" s="375"/>
      <c r="CR121" s="375"/>
      <c r="CS121" s="375"/>
      <c r="CT121" s="375"/>
      <c r="CU121" s="375"/>
      <c r="CV121" s="375"/>
      <c r="CW121" s="375"/>
      <c r="CX121" s="375"/>
      <c r="CY121" s="375"/>
      <c r="CZ121" s="375"/>
      <c r="DA121" s="375"/>
      <c r="DB121" s="375"/>
      <c r="DC121" s="375"/>
      <c r="DD121" s="375"/>
      <c r="DE121" s="375"/>
      <c r="DF121" s="375"/>
      <c r="DG121" s="375"/>
      <c r="DH121" s="375"/>
      <c r="DI121" s="375"/>
      <c r="DJ121" s="375"/>
      <c r="DK121" s="375"/>
    </row>
    <row r="122" spans="1:115" s="37" customFormat="1" ht="13.5" customHeight="1" thickBot="1">
      <c r="A122" s="443"/>
      <c r="B122" s="46" t="s">
        <v>21</v>
      </c>
      <c r="C122" s="47"/>
      <c r="D122" s="124">
        <v>103.92</v>
      </c>
      <c r="E122" s="124">
        <v>-42.64</v>
      </c>
      <c r="F122" s="49">
        <v>80.400000000000006</v>
      </c>
      <c r="G122" s="271">
        <f>SUM(W122,AI122,AQ122)</f>
        <v>6914</v>
      </c>
      <c r="H122" s="259"/>
      <c r="I122" s="259">
        <v>8.8000000000000007</v>
      </c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118">
        <v>1296</v>
      </c>
      <c r="X122" s="259"/>
      <c r="Y122" s="259"/>
      <c r="Z122" s="50"/>
      <c r="AA122" s="50"/>
      <c r="AB122" s="50"/>
      <c r="AC122" s="259"/>
      <c r="AD122" s="259"/>
      <c r="AE122" s="259"/>
      <c r="AF122" s="109"/>
      <c r="AG122" s="259">
        <v>21.3</v>
      </c>
      <c r="AH122" s="259"/>
      <c r="AI122" s="118">
        <v>1711</v>
      </c>
      <c r="AJ122" s="259"/>
      <c r="AK122" s="259"/>
      <c r="AL122" s="259"/>
      <c r="AM122" s="259"/>
      <c r="AN122" s="259"/>
      <c r="AO122" s="259">
        <v>50.3</v>
      </c>
      <c r="AP122" s="259"/>
      <c r="AQ122" s="318">
        <v>3907</v>
      </c>
      <c r="AR122" s="385"/>
      <c r="AS122" s="340"/>
      <c r="AT122" s="375"/>
      <c r="AU122" s="375"/>
      <c r="AV122" s="340"/>
      <c r="AW122" s="375"/>
      <c r="AX122" s="375"/>
      <c r="AY122" s="375"/>
      <c r="AZ122" s="375"/>
      <c r="BA122" s="375"/>
      <c r="BB122" s="375"/>
      <c r="BC122" s="375"/>
      <c r="BD122" s="375"/>
      <c r="BE122" s="375"/>
      <c r="BF122" s="375"/>
      <c r="BG122" s="375"/>
      <c r="BH122" s="375"/>
      <c r="BI122" s="375"/>
      <c r="BJ122" s="375"/>
      <c r="BK122" s="375"/>
      <c r="BL122" s="375"/>
      <c r="BM122" s="375"/>
      <c r="BN122" s="375"/>
      <c r="BO122" s="375"/>
      <c r="BP122" s="375"/>
      <c r="BQ122" s="375"/>
      <c r="BR122" s="375"/>
      <c r="BS122" s="375"/>
      <c r="BT122" s="375"/>
      <c r="BU122" s="375"/>
      <c r="BV122" s="375"/>
      <c r="BW122" s="375"/>
      <c r="BX122" s="375"/>
      <c r="BY122" s="375"/>
      <c r="BZ122" s="375"/>
      <c r="CA122" s="375"/>
      <c r="CB122" s="375"/>
      <c r="CC122" s="375"/>
      <c r="CD122" s="375"/>
      <c r="CE122" s="375"/>
      <c r="CF122" s="375"/>
      <c r="CG122" s="375"/>
      <c r="CH122" s="375"/>
      <c r="CI122" s="375"/>
      <c r="CJ122" s="375"/>
      <c r="CK122" s="375"/>
      <c r="CL122" s="375"/>
      <c r="CM122" s="375"/>
      <c r="CN122" s="375"/>
      <c r="CO122" s="375"/>
      <c r="CP122" s="375"/>
      <c r="CQ122" s="375"/>
      <c r="CR122" s="375"/>
      <c r="CS122" s="375"/>
      <c r="CT122" s="375"/>
      <c r="CU122" s="375"/>
      <c r="CV122" s="375"/>
      <c r="CW122" s="375"/>
      <c r="CX122" s="375"/>
      <c r="CY122" s="375"/>
      <c r="CZ122" s="375"/>
      <c r="DA122" s="375"/>
      <c r="DB122" s="375"/>
      <c r="DC122" s="375"/>
      <c r="DD122" s="375"/>
      <c r="DE122" s="375"/>
      <c r="DF122" s="375"/>
      <c r="DG122" s="375"/>
      <c r="DH122" s="375"/>
      <c r="DI122" s="375"/>
      <c r="DJ122" s="375"/>
      <c r="DK122" s="375"/>
    </row>
    <row r="123" spans="1:115" s="37" customFormat="1" ht="30" customHeight="1" thickTop="1">
      <c r="A123" s="444">
        <v>47</v>
      </c>
      <c r="B123" s="447" t="s">
        <v>16</v>
      </c>
      <c r="C123" s="467">
        <v>2</v>
      </c>
      <c r="D123" s="451"/>
      <c r="E123" s="451"/>
      <c r="F123" s="431"/>
      <c r="G123" s="431"/>
      <c r="H123" s="27" t="s">
        <v>259</v>
      </c>
      <c r="I123" s="27">
        <v>18</v>
      </c>
      <c r="J123" s="27" t="s">
        <v>259</v>
      </c>
      <c r="K123" s="28">
        <v>18119</v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31" t="s">
        <v>366</v>
      </c>
      <c r="W123" s="27"/>
      <c r="X123" s="27"/>
      <c r="Y123" s="27"/>
      <c r="Z123" s="194"/>
      <c r="AA123" s="205"/>
      <c r="AB123" s="78" t="s">
        <v>81</v>
      </c>
      <c r="AC123" s="27">
        <v>7.5</v>
      </c>
      <c r="AD123" s="27"/>
      <c r="AE123" s="27"/>
      <c r="AF123" s="33" t="s">
        <v>149</v>
      </c>
      <c r="AG123" s="27">
        <v>10.8</v>
      </c>
      <c r="AH123" s="27"/>
      <c r="AI123" s="27"/>
      <c r="AJ123" s="35" t="s">
        <v>125</v>
      </c>
      <c r="AK123" s="27">
        <v>2.4</v>
      </c>
      <c r="AL123" s="27"/>
      <c r="AM123" s="27"/>
      <c r="AN123" s="33" t="s">
        <v>150</v>
      </c>
      <c r="AO123" s="27">
        <v>7.7</v>
      </c>
      <c r="AP123" s="31" t="s">
        <v>635</v>
      </c>
      <c r="AQ123" s="313">
        <v>1014</v>
      </c>
      <c r="AR123" s="385"/>
      <c r="AS123" s="340"/>
      <c r="AT123" s="375"/>
      <c r="AU123" s="375"/>
      <c r="AV123" s="340"/>
      <c r="AW123" s="375"/>
      <c r="AX123" s="375"/>
      <c r="AY123" s="375"/>
      <c r="AZ123" s="375"/>
      <c r="BA123" s="375"/>
      <c r="BB123" s="375"/>
      <c r="BC123" s="375"/>
      <c r="BD123" s="375"/>
      <c r="BE123" s="375"/>
      <c r="BF123" s="375"/>
      <c r="BG123" s="375"/>
      <c r="BH123" s="375"/>
      <c r="BI123" s="375"/>
      <c r="BJ123" s="375"/>
      <c r="BK123" s="375"/>
      <c r="BL123" s="375"/>
      <c r="BM123" s="375"/>
      <c r="BN123" s="375"/>
      <c r="BO123" s="375"/>
      <c r="BP123" s="375"/>
      <c r="BQ123" s="375"/>
      <c r="BR123" s="375"/>
      <c r="BS123" s="375"/>
      <c r="BT123" s="375"/>
      <c r="BU123" s="375"/>
      <c r="BV123" s="375"/>
      <c r="BW123" s="375"/>
      <c r="BX123" s="375"/>
      <c r="BY123" s="375"/>
      <c r="BZ123" s="375"/>
      <c r="CA123" s="375"/>
      <c r="CB123" s="375"/>
      <c r="CC123" s="375"/>
      <c r="CD123" s="375"/>
      <c r="CE123" s="375"/>
      <c r="CF123" s="375"/>
      <c r="CG123" s="375"/>
      <c r="CH123" s="375"/>
      <c r="CI123" s="375"/>
      <c r="CJ123" s="375"/>
      <c r="CK123" s="375"/>
      <c r="CL123" s="375"/>
      <c r="CM123" s="375"/>
      <c r="CN123" s="375"/>
      <c r="CO123" s="375"/>
      <c r="CP123" s="375"/>
      <c r="CQ123" s="375"/>
      <c r="CR123" s="375"/>
      <c r="CS123" s="375"/>
      <c r="CT123" s="375"/>
      <c r="CU123" s="375"/>
      <c r="CV123" s="375"/>
      <c r="CW123" s="375"/>
      <c r="CX123" s="375"/>
      <c r="CY123" s="375"/>
      <c r="CZ123" s="375"/>
      <c r="DA123" s="375"/>
      <c r="DB123" s="375"/>
      <c r="DC123" s="375"/>
      <c r="DD123" s="375"/>
      <c r="DE123" s="375"/>
      <c r="DF123" s="375"/>
      <c r="DG123" s="375"/>
      <c r="DH123" s="375"/>
      <c r="DI123" s="375"/>
      <c r="DJ123" s="375"/>
      <c r="DK123" s="375"/>
    </row>
    <row r="124" spans="1:115" s="37" customFormat="1" ht="66" customHeight="1">
      <c r="A124" s="442"/>
      <c r="B124" s="448"/>
      <c r="C124" s="468"/>
      <c r="D124" s="452"/>
      <c r="E124" s="452"/>
      <c r="F124" s="438"/>
      <c r="G124" s="437"/>
      <c r="H124" s="172"/>
      <c r="I124" s="172"/>
      <c r="J124" s="62" t="s">
        <v>637</v>
      </c>
      <c r="K124" s="166" t="s">
        <v>638</v>
      </c>
      <c r="L124" s="172"/>
      <c r="M124" s="172"/>
      <c r="N124" s="206"/>
      <c r="O124" s="206"/>
      <c r="P124" s="172"/>
      <c r="Q124" s="172"/>
      <c r="R124" s="195"/>
      <c r="S124" s="206"/>
      <c r="T124" s="172"/>
      <c r="U124" s="172"/>
      <c r="V124" s="62" t="s">
        <v>367</v>
      </c>
      <c r="W124" s="206"/>
      <c r="X124" s="171"/>
      <c r="Y124" s="172"/>
      <c r="Z124" s="195"/>
      <c r="AA124" s="206"/>
      <c r="AB124" s="172"/>
      <c r="AC124" s="172"/>
      <c r="AD124" s="195"/>
      <c r="AE124" s="206"/>
      <c r="AF124" s="42" t="s">
        <v>189</v>
      </c>
      <c r="AG124" s="172">
        <v>6.1</v>
      </c>
      <c r="AH124" s="62" t="s">
        <v>634</v>
      </c>
      <c r="AI124" s="118">
        <v>21919</v>
      </c>
      <c r="AJ124" s="172"/>
      <c r="AK124" s="172"/>
      <c r="AL124" s="195"/>
      <c r="AM124" s="206"/>
      <c r="AN124" s="42" t="s">
        <v>90</v>
      </c>
      <c r="AO124" s="172">
        <v>3.8</v>
      </c>
      <c r="AP124" s="195" t="s">
        <v>636</v>
      </c>
      <c r="AQ124" s="318">
        <v>2517</v>
      </c>
      <c r="AR124" s="385"/>
      <c r="AS124" s="340"/>
      <c r="AT124" s="375"/>
      <c r="AU124" s="375"/>
      <c r="AV124" s="340"/>
      <c r="AW124" s="375"/>
      <c r="AX124" s="375"/>
      <c r="AY124" s="375"/>
      <c r="AZ124" s="375"/>
      <c r="BA124" s="375"/>
      <c r="BB124" s="375"/>
      <c r="BC124" s="375"/>
      <c r="BD124" s="375"/>
      <c r="BE124" s="375"/>
      <c r="BF124" s="375"/>
      <c r="BG124" s="375"/>
      <c r="BH124" s="375"/>
      <c r="BI124" s="375"/>
      <c r="BJ124" s="375"/>
      <c r="BK124" s="375"/>
      <c r="BL124" s="375"/>
      <c r="BM124" s="375"/>
      <c r="BN124" s="375"/>
      <c r="BO124" s="375"/>
      <c r="BP124" s="375"/>
      <c r="BQ124" s="375"/>
      <c r="BR124" s="375"/>
      <c r="BS124" s="375"/>
      <c r="BT124" s="375"/>
      <c r="BU124" s="375"/>
      <c r="BV124" s="375"/>
      <c r="BW124" s="375"/>
      <c r="BX124" s="375"/>
      <c r="BY124" s="375"/>
      <c r="BZ124" s="375"/>
      <c r="CA124" s="375"/>
      <c r="CB124" s="375"/>
      <c r="CC124" s="375"/>
      <c r="CD124" s="375"/>
      <c r="CE124" s="375"/>
      <c r="CF124" s="375"/>
      <c r="CG124" s="375"/>
      <c r="CH124" s="375"/>
      <c r="CI124" s="375"/>
      <c r="CJ124" s="375"/>
      <c r="CK124" s="375"/>
      <c r="CL124" s="375"/>
      <c r="CM124" s="375"/>
      <c r="CN124" s="375"/>
      <c r="CO124" s="375"/>
      <c r="CP124" s="375"/>
      <c r="CQ124" s="375"/>
      <c r="CR124" s="375"/>
      <c r="CS124" s="375"/>
      <c r="CT124" s="375"/>
      <c r="CU124" s="375"/>
      <c r="CV124" s="375"/>
      <c r="CW124" s="375"/>
      <c r="CX124" s="375"/>
      <c r="CY124" s="375"/>
      <c r="CZ124" s="375"/>
      <c r="DA124" s="375"/>
      <c r="DB124" s="375"/>
      <c r="DC124" s="375"/>
      <c r="DD124" s="375"/>
      <c r="DE124" s="375"/>
      <c r="DF124" s="375"/>
      <c r="DG124" s="375"/>
      <c r="DH124" s="375"/>
      <c r="DI124" s="375"/>
      <c r="DJ124" s="375"/>
      <c r="DK124" s="375"/>
    </row>
    <row r="125" spans="1:115" s="37" customFormat="1" ht="12.75" customHeight="1" thickBot="1">
      <c r="A125" s="443"/>
      <c r="B125" s="46" t="s">
        <v>21</v>
      </c>
      <c r="C125" s="47"/>
      <c r="D125" s="48">
        <v>77.38</v>
      </c>
      <c r="E125" s="48">
        <v>6.53</v>
      </c>
      <c r="F125" s="49">
        <v>56.3</v>
      </c>
      <c r="G125" s="262">
        <f>SUM(K125,W125,AI125,AQ125)</f>
        <v>56733</v>
      </c>
      <c r="H125" s="50"/>
      <c r="I125" s="50">
        <v>18</v>
      </c>
      <c r="J125" s="50"/>
      <c r="K125" s="51">
        <v>30169</v>
      </c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1">
        <v>1114</v>
      </c>
      <c r="X125" s="50"/>
      <c r="Y125" s="50"/>
      <c r="Z125" s="50"/>
      <c r="AA125" s="50"/>
      <c r="AB125" s="50"/>
      <c r="AC125" s="50">
        <v>7.5</v>
      </c>
      <c r="AD125" s="50"/>
      <c r="AE125" s="50"/>
      <c r="AF125" s="52"/>
      <c r="AG125" s="50">
        <f>SUM(AG123:AG124)</f>
        <v>16.899999999999999</v>
      </c>
      <c r="AH125" s="50"/>
      <c r="AI125" s="51">
        <v>21919</v>
      </c>
      <c r="AJ125" s="50"/>
      <c r="AK125" s="50">
        <v>2.4</v>
      </c>
      <c r="AL125" s="50"/>
      <c r="AM125" s="50"/>
      <c r="AN125" s="50"/>
      <c r="AO125" s="50">
        <f>SUM(AO123:AO124)</f>
        <v>11.5</v>
      </c>
      <c r="AP125" s="50"/>
      <c r="AQ125" s="312">
        <v>3531</v>
      </c>
      <c r="AR125" s="385"/>
      <c r="AS125" s="340"/>
      <c r="AT125" s="375"/>
      <c r="AU125" s="375"/>
      <c r="AV125" s="340"/>
      <c r="AW125" s="375"/>
      <c r="AX125" s="375"/>
      <c r="AY125" s="375"/>
      <c r="AZ125" s="375"/>
      <c r="BA125" s="375"/>
      <c r="BB125" s="375"/>
      <c r="BC125" s="375"/>
      <c r="BD125" s="375"/>
      <c r="BE125" s="375"/>
      <c r="BF125" s="375"/>
      <c r="BG125" s="375"/>
      <c r="BH125" s="375"/>
      <c r="BI125" s="375"/>
      <c r="BJ125" s="375"/>
      <c r="BK125" s="375"/>
      <c r="BL125" s="375"/>
      <c r="BM125" s="375"/>
      <c r="BN125" s="375"/>
      <c r="BO125" s="375"/>
      <c r="BP125" s="375"/>
      <c r="BQ125" s="375"/>
      <c r="BR125" s="375"/>
      <c r="BS125" s="375"/>
      <c r="BT125" s="375"/>
      <c r="BU125" s="375"/>
      <c r="BV125" s="375"/>
      <c r="BW125" s="375"/>
      <c r="BX125" s="375"/>
      <c r="BY125" s="375"/>
      <c r="BZ125" s="375"/>
      <c r="CA125" s="375"/>
      <c r="CB125" s="375"/>
      <c r="CC125" s="375"/>
      <c r="CD125" s="375"/>
      <c r="CE125" s="375"/>
      <c r="CF125" s="375"/>
      <c r="CG125" s="375"/>
      <c r="CH125" s="375"/>
      <c r="CI125" s="375"/>
      <c r="CJ125" s="375"/>
      <c r="CK125" s="375"/>
      <c r="CL125" s="375"/>
      <c r="CM125" s="375"/>
      <c r="CN125" s="375"/>
      <c r="CO125" s="375"/>
      <c r="CP125" s="375"/>
      <c r="CQ125" s="375"/>
      <c r="CR125" s="375"/>
      <c r="CS125" s="375"/>
      <c r="CT125" s="375"/>
      <c r="CU125" s="375"/>
      <c r="CV125" s="375"/>
      <c r="CW125" s="375"/>
      <c r="CX125" s="375"/>
      <c r="CY125" s="375"/>
      <c r="CZ125" s="375"/>
      <c r="DA125" s="375"/>
      <c r="DB125" s="375"/>
      <c r="DC125" s="375"/>
      <c r="DD125" s="375"/>
      <c r="DE125" s="375"/>
      <c r="DF125" s="375"/>
      <c r="DG125" s="375"/>
      <c r="DH125" s="375"/>
      <c r="DI125" s="375"/>
      <c r="DJ125" s="375"/>
      <c r="DK125" s="375"/>
    </row>
    <row r="126" spans="1:115" s="37" customFormat="1" ht="74.25" customHeight="1" thickTop="1">
      <c r="A126" s="444">
        <v>48</v>
      </c>
      <c r="B126" s="133" t="s">
        <v>13</v>
      </c>
      <c r="C126" s="175">
        <v>4</v>
      </c>
      <c r="D126" s="146"/>
      <c r="E126" s="146"/>
      <c r="F126" s="170"/>
      <c r="G126" s="211"/>
      <c r="H126" s="188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194"/>
      <c r="W126" s="205"/>
      <c r="X126" s="30" t="s">
        <v>151</v>
      </c>
      <c r="Y126" s="27">
        <v>2.5</v>
      </c>
      <c r="Z126" s="27"/>
      <c r="AA126" s="27"/>
      <c r="AB126" s="27"/>
      <c r="AC126" s="27"/>
      <c r="AD126" s="27"/>
      <c r="AE126" s="27"/>
      <c r="AF126" s="33"/>
      <c r="AG126" s="27"/>
      <c r="AH126" s="31" t="s">
        <v>368</v>
      </c>
      <c r="AI126" s="32" t="s">
        <v>369</v>
      </c>
      <c r="AJ126" s="35"/>
      <c r="AK126" s="171"/>
      <c r="AL126" s="194"/>
      <c r="AM126" s="205"/>
      <c r="AN126" s="42"/>
      <c r="AO126" s="27"/>
      <c r="AP126" s="27"/>
      <c r="AQ126" s="315"/>
      <c r="AR126" s="385"/>
      <c r="AS126" s="340"/>
      <c r="AT126" s="375"/>
      <c r="AU126" s="375"/>
      <c r="AV126" s="340"/>
      <c r="AW126" s="375"/>
      <c r="AX126" s="375"/>
      <c r="AY126" s="375"/>
      <c r="AZ126" s="375"/>
      <c r="BA126" s="375"/>
      <c r="BB126" s="375"/>
      <c r="BC126" s="375"/>
      <c r="BD126" s="375"/>
      <c r="BE126" s="375"/>
      <c r="BF126" s="375"/>
      <c r="BG126" s="375"/>
      <c r="BH126" s="375"/>
      <c r="BI126" s="375"/>
      <c r="BJ126" s="375"/>
      <c r="BK126" s="375"/>
      <c r="BL126" s="375"/>
      <c r="BM126" s="375"/>
      <c r="BN126" s="375"/>
      <c r="BO126" s="375"/>
      <c r="BP126" s="375"/>
      <c r="BQ126" s="375"/>
      <c r="BR126" s="375"/>
      <c r="BS126" s="375"/>
      <c r="BT126" s="375"/>
      <c r="BU126" s="375"/>
      <c r="BV126" s="375"/>
      <c r="BW126" s="375"/>
      <c r="BX126" s="375"/>
      <c r="BY126" s="375"/>
      <c r="BZ126" s="375"/>
      <c r="CA126" s="375"/>
      <c r="CB126" s="375"/>
      <c r="CC126" s="375"/>
      <c r="CD126" s="375"/>
      <c r="CE126" s="375"/>
      <c r="CF126" s="375"/>
      <c r="CG126" s="375"/>
      <c r="CH126" s="375"/>
      <c r="CI126" s="375"/>
      <c r="CJ126" s="375"/>
      <c r="CK126" s="375"/>
      <c r="CL126" s="375"/>
      <c r="CM126" s="375"/>
      <c r="CN126" s="375"/>
      <c r="CO126" s="375"/>
      <c r="CP126" s="375"/>
      <c r="CQ126" s="375"/>
      <c r="CR126" s="375"/>
      <c r="CS126" s="375"/>
      <c r="CT126" s="375"/>
      <c r="CU126" s="375"/>
      <c r="CV126" s="375"/>
      <c r="CW126" s="375"/>
      <c r="CX126" s="375"/>
      <c r="CY126" s="375"/>
      <c r="CZ126" s="375"/>
      <c r="DA126" s="375"/>
      <c r="DB126" s="375"/>
      <c r="DC126" s="375"/>
      <c r="DD126" s="375"/>
      <c r="DE126" s="375"/>
      <c r="DF126" s="375"/>
      <c r="DG126" s="375"/>
      <c r="DH126" s="375"/>
      <c r="DI126" s="375"/>
      <c r="DJ126" s="375"/>
      <c r="DK126" s="375"/>
    </row>
    <row r="127" spans="1:115" s="37" customFormat="1" ht="12.75" customHeight="1" thickBot="1">
      <c r="A127" s="443"/>
      <c r="B127" s="46" t="s">
        <v>21</v>
      </c>
      <c r="C127" s="47"/>
      <c r="D127" s="48">
        <v>21.98</v>
      </c>
      <c r="E127" s="48">
        <v>-18.28</v>
      </c>
      <c r="F127" s="49">
        <v>2.5</v>
      </c>
      <c r="G127" s="262">
        <f>SUM(AI127)</f>
        <v>17683</v>
      </c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>
        <v>2.5</v>
      </c>
      <c r="Z127" s="50"/>
      <c r="AA127" s="50"/>
      <c r="AB127" s="50"/>
      <c r="AC127" s="50"/>
      <c r="AD127" s="50"/>
      <c r="AE127" s="50"/>
      <c r="AF127" s="52"/>
      <c r="AG127" s="50"/>
      <c r="AH127" s="50"/>
      <c r="AI127" s="51">
        <v>17683</v>
      </c>
      <c r="AJ127" s="50"/>
      <c r="AK127" s="50"/>
      <c r="AL127" s="50"/>
      <c r="AM127" s="50"/>
      <c r="AN127" s="145"/>
      <c r="AO127" s="50"/>
      <c r="AP127" s="50"/>
      <c r="AQ127" s="310"/>
      <c r="AR127" s="385"/>
      <c r="AS127" s="340"/>
      <c r="AT127" s="375"/>
      <c r="AU127" s="375"/>
      <c r="AV127" s="340"/>
      <c r="AW127" s="375"/>
      <c r="AX127" s="375"/>
      <c r="AY127" s="375"/>
      <c r="AZ127" s="375"/>
      <c r="BA127" s="375"/>
      <c r="BB127" s="375"/>
      <c r="BC127" s="375"/>
      <c r="BD127" s="375"/>
      <c r="BE127" s="375"/>
      <c r="BF127" s="375"/>
      <c r="BG127" s="375"/>
      <c r="BH127" s="375"/>
      <c r="BI127" s="375"/>
      <c r="BJ127" s="375"/>
      <c r="BK127" s="375"/>
      <c r="BL127" s="375"/>
      <c r="BM127" s="375"/>
      <c r="BN127" s="375"/>
      <c r="BO127" s="375"/>
      <c r="BP127" s="375"/>
      <c r="BQ127" s="375"/>
      <c r="BR127" s="375"/>
      <c r="BS127" s="375"/>
      <c r="BT127" s="375"/>
      <c r="BU127" s="375"/>
      <c r="BV127" s="375"/>
      <c r="BW127" s="375"/>
      <c r="BX127" s="375"/>
      <c r="BY127" s="375"/>
      <c r="BZ127" s="375"/>
      <c r="CA127" s="375"/>
      <c r="CB127" s="375"/>
      <c r="CC127" s="375"/>
      <c r="CD127" s="375"/>
      <c r="CE127" s="375"/>
      <c r="CF127" s="375"/>
      <c r="CG127" s="375"/>
      <c r="CH127" s="375"/>
      <c r="CI127" s="375"/>
      <c r="CJ127" s="375"/>
      <c r="CK127" s="375"/>
      <c r="CL127" s="375"/>
      <c r="CM127" s="375"/>
      <c r="CN127" s="375"/>
      <c r="CO127" s="375"/>
      <c r="CP127" s="375"/>
      <c r="CQ127" s="375"/>
      <c r="CR127" s="375"/>
      <c r="CS127" s="375"/>
      <c r="CT127" s="375"/>
      <c r="CU127" s="375"/>
      <c r="CV127" s="375"/>
      <c r="CW127" s="375"/>
      <c r="CX127" s="375"/>
      <c r="CY127" s="375"/>
      <c r="CZ127" s="375"/>
      <c r="DA127" s="375"/>
      <c r="DB127" s="375"/>
      <c r="DC127" s="375"/>
      <c r="DD127" s="375"/>
      <c r="DE127" s="375"/>
      <c r="DF127" s="375"/>
      <c r="DG127" s="375"/>
      <c r="DH127" s="375"/>
      <c r="DI127" s="375"/>
      <c r="DJ127" s="375"/>
      <c r="DK127" s="375"/>
    </row>
    <row r="128" spans="1:115" s="37" customFormat="1" ht="40.5" customHeight="1" thickTop="1">
      <c r="A128" s="444">
        <v>49</v>
      </c>
      <c r="B128" s="133" t="s">
        <v>13</v>
      </c>
      <c r="C128" s="175">
        <v>6</v>
      </c>
      <c r="D128" s="134"/>
      <c r="E128" s="134"/>
      <c r="F128" s="122"/>
      <c r="G128" s="12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33" t="s">
        <v>153</v>
      </c>
      <c r="AG128" s="27">
        <v>4.9000000000000004</v>
      </c>
      <c r="AH128" s="31" t="s">
        <v>370</v>
      </c>
      <c r="AI128" s="28">
        <v>6660</v>
      </c>
      <c r="AJ128" s="35"/>
      <c r="AK128" s="27"/>
      <c r="AL128" s="194"/>
      <c r="AM128" s="205"/>
      <c r="AN128" s="42"/>
      <c r="AO128" s="27"/>
      <c r="AP128" s="27"/>
      <c r="AQ128" s="315"/>
      <c r="AR128" s="385"/>
      <c r="AS128" s="340"/>
      <c r="AT128" s="375"/>
      <c r="AU128" s="375"/>
      <c r="AV128" s="340"/>
      <c r="AW128" s="375"/>
      <c r="AX128" s="375"/>
      <c r="AY128" s="375"/>
      <c r="AZ128" s="375"/>
      <c r="BA128" s="375"/>
      <c r="BB128" s="375"/>
      <c r="BC128" s="375"/>
      <c r="BD128" s="375"/>
      <c r="BE128" s="375"/>
      <c r="BF128" s="375"/>
      <c r="BG128" s="375"/>
      <c r="BH128" s="375"/>
      <c r="BI128" s="375"/>
      <c r="BJ128" s="375"/>
      <c r="BK128" s="375"/>
      <c r="BL128" s="375"/>
      <c r="BM128" s="375"/>
      <c r="BN128" s="375"/>
      <c r="BO128" s="375"/>
      <c r="BP128" s="375"/>
      <c r="BQ128" s="375"/>
      <c r="BR128" s="375"/>
      <c r="BS128" s="375"/>
      <c r="BT128" s="375"/>
      <c r="BU128" s="375"/>
      <c r="BV128" s="375"/>
      <c r="BW128" s="375"/>
      <c r="BX128" s="375"/>
      <c r="BY128" s="375"/>
      <c r="BZ128" s="375"/>
      <c r="CA128" s="375"/>
      <c r="CB128" s="375"/>
      <c r="CC128" s="375"/>
      <c r="CD128" s="375"/>
      <c r="CE128" s="375"/>
      <c r="CF128" s="375"/>
      <c r="CG128" s="375"/>
      <c r="CH128" s="375"/>
      <c r="CI128" s="375"/>
      <c r="CJ128" s="375"/>
      <c r="CK128" s="375"/>
      <c r="CL128" s="375"/>
      <c r="CM128" s="375"/>
      <c r="CN128" s="375"/>
      <c r="CO128" s="375"/>
      <c r="CP128" s="375"/>
      <c r="CQ128" s="375"/>
      <c r="CR128" s="375"/>
      <c r="CS128" s="375"/>
      <c r="CT128" s="375"/>
      <c r="CU128" s="375"/>
      <c r="CV128" s="375"/>
      <c r="CW128" s="375"/>
      <c r="CX128" s="375"/>
      <c r="CY128" s="375"/>
      <c r="CZ128" s="375"/>
      <c r="DA128" s="375"/>
      <c r="DB128" s="375"/>
      <c r="DC128" s="375"/>
      <c r="DD128" s="375"/>
      <c r="DE128" s="375"/>
      <c r="DF128" s="375"/>
      <c r="DG128" s="375"/>
      <c r="DH128" s="375"/>
      <c r="DI128" s="375"/>
      <c r="DJ128" s="375"/>
      <c r="DK128" s="375"/>
    </row>
    <row r="129" spans="1:115" s="37" customFormat="1" ht="15" customHeight="1" thickBot="1">
      <c r="A129" s="443"/>
      <c r="B129" s="46" t="s">
        <v>21</v>
      </c>
      <c r="C129" s="47"/>
      <c r="D129" s="48">
        <v>19.809999999999999</v>
      </c>
      <c r="E129" s="48">
        <v>-18.510000000000002</v>
      </c>
      <c r="F129" s="49">
        <v>4.9000000000000004</v>
      </c>
      <c r="G129" s="262">
        <f>SUM(AI129)</f>
        <v>6660</v>
      </c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2"/>
      <c r="AG129" s="50">
        <v>4.9000000000000004</v>
      </c>
      <c r="AH129" s="50"/>
      <c r="AI129" s="51">
        <v>6660</v>
      </c>
      <c r="AJ129" s="50"/>
      <c r="AK129" s="50"/>
      <c r="AL129" s="50"/>
      <c r="AM129" s="50"/>
      <c r="AN129" s="50"/>
      <c r="AO129" s="50"/>
      <c r="AP129" s="50"/>
      <c r="AQ129" s="310"/>
      <c r="AR129" s="385"/>
      <c r="AS129" s="340"/>
      <c r="AT129" s="375"/>
      <c r="AU129" s="375"/>
      <c r="AV129" s="340"/>
      <c r="AW129" s="375"/>
      <c r="AX129" s="375"/>
      <c r="AY129" s="375"/>
      <c r="AZ129" s="375"/>
      <c r="BA129" s="375"/>
      <c r="BB129" s="375"/>
      <c r="BC129" s="375"/>
      <c r="BD129" s="375"/>
      <c r="BE129" s="375"/>
      <c r="BF129" s="375"/>
      <c r="BG129" s="375"/>
      <c r="BH129" s="375"/>
      <c r="BI129" s="375"/>
      <c r="BJ129" s="375"/>
      <c r="BK129" s="375"/>
      <c r="BL129" s="375"/>
      <c r="BM129" s="375"/>
      <c r="BN129" s="375"/>
      <c r="BO129" s="375"/>
      <c r="BP129" s="375"/>
      <c r="BQ129" s="375"/>
      <c r="BR129" s="375"/>
      <c r="BS129" s="375"/>
      <c r="BT129" s="375"/>
      <c r="BU129" s="375"/>
      <c r="BV129" s="375"/>
      <c r="BW129" s="375"/>
      <c r="BX129" s="375"/>
      <c r="BY129" s="375"/>
      <c r="BZ129" s="375"/>
      <c r="CA129" s="375"/>
      <c r="CB129" s="375"/>
      <c r="CC129" s="375"/>
      <c r="CD129" s="375"/>
      <c r="CE129" s="375"/>
      <c r="CF129" s="375"/>
      <c r="CG129" s="375"/>
      <c r="CH129" s="375"/>
      <c r="CI129" s="375"/>
      <c r="CJ129" s="375"/>
      <c r="CK129" s="375"/>
      <c r="CL129" s="375"/>
      <c r="CM129" s="375"/>
      <c r="CN129" s="375"/>
      <c r="CO129" s="375"/>
      <c r="CP129" s="375"/>
      <c r="CQ129" s="375"/>
      <c r="CR129" s="375"/>
      <c r="CS129" s="375"/>
      <c r="CT129" s="375"/>
      <c r="CU129" s="375"/>
      <c r="CV129" s="375"/>
      <c r="CW129" s="375"/>
      <c r="CX129" s="375"/>
      <c r="CY129" s="375"/>
      <c r="CZ129" s="375"/>
      <c r="DA129" s="375"/>
      <c r="DB129" s="375"/>
      <c r="DC129" s="375"/>
      <c r="DD129" s="375"/>
      <c r="DE129" s="375"/>
      <c r="DF129" s="375"/>
      <c r="DG129" s="375"/>
      <c r="DH129" s="375"/>
      <c r="DI129" s="375"/>
      <c r="DJ129" s="375"/>
      <c r="DK129" s="375"/>
    </row>
    <row r="130" spans="1:115" s="37" customFormat="1" ht="58.5" customHeight="1" thickTop="1">
      <c r="A130" s="444">
        <v>50</v>
      </c>
      <c r="B130" s="133" t="s">
        <v>13</v>
      </c>
      <c r="C130" s="175">
        <v>8</v>
      </c>
      <c r="D130" s="146"/>
      <c r="E130" s="146"/>
      <c r="F130" s="170"/>
      <c r="G130" s="211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194"/>
      <c r="AA130" s="205"/>
      <c r="AB130" s="78"/>
      <c r="AC130" s="27"/>
      <c r="AD130" s="27"/>
      <c r="AE130" s="27"/>
      <c r="AF130" s="33" t="s">
        <v>154</v>
      </c>
      <c r="AG130" s="27">
        <v>2</v>
      </c>
      <c r="AH130" s="31" t="s">
        <v>639</v>
      </c>
      <c r="AI130" s="32">
        <v>7285</v>
      </c>
      <c r="AJ130" s="27"/>
      <c r="AK130" s="27"/>
      <c r="AL130" s="27"/>
      <c r="AM130" s="27"/>
      <c r="AN130" s="27"/>
      <c r="AO130" s="27"/>
      <c r="AP130" s="27"/>
      <c r="AQ130" s="315"/>
      <c r="AR130" s="385"/>
      <c r="AS130" s="340"/>
      <c r="AT130" s="375"/>
      <c r="AU130" s="375"/>
      <c r="AV130" s="340"/>
      <c r="AW130" s="375"/>
      <c r="AX130" s="375"/>
      <c r="AY130" s="375"/>
      <c r="AZ130" s="375"/>
      <c r="BA130" s="375"/>
      <c r="BB130" s="375"/>
      <c r="BC130" s="375"/>
      <c r="BD130" s="375"/>
      <c r="BE130" s="375"/>
      <c r="BF130" s="375"/>
      <c r="BG130" s="375"/>
      <c r="BH130" s="375"/>
      <c r="BI130" s="375"/>
      <c r="BJ130" s="375"/>
      <c r="BK130" s="375"/>
      <c r="BL130" s="375"/>
      <c r="BM130" s="375"/>
      <c r="BN130" s="375"/>
      <c r="BO130" s="375"/>
      <c r="BP130" s="375"/>
      <c r="BQ130" s="375"/>
      <c r="BR130" s="375"/>
      <c r="BS130" s="375"/>
      <c r="BT130" s="375"/>
      <c r="BU130" s="375"/>
      <c r="BV130" s="375"/>
      <c r="BW130" s="375"/>
      <c r="BX130" s="375"/>
      <c r="BY130" s="375"/>
      <c r="BZ130" s="375"/>
      <c r="CA130" s="375"/>
      <c r="CB130" s="375"/>
      <c r="CC130" s="375"/>
      <c r="CD130" s="375"/>
      <c r="CE130" s="375"/>
      <c r="CF130" s="375"/>
      <c r="CG130" s="375"/>
      <c r="CH130" s="375"/>
      <c r="CI130" s="375"/>
      <c r="CJ130" s="375"/>
      <c r="CK130" s="375"/>
      <c r="CL130" s="375"/>
      <c r="CM130" s="375"/>
      <c r="CN130" s="375"/>
      <c r="CO130" s="375"/>
      <c r="CP130" s="375"/>
      <c r="CQ130" s="375"/>
      <c r="CR130" s="375"/>
      <c r="CS130" s="375"/>
      <c r="CT130" s="375"/>
      <c r="CU130" s="375"/>
      <c r="CV130" s="375"/>
      <c r="CW130" s="375"/>
      <c r="CX130" s="375"/>
      <c r="CY130" s="375"/>
      <c r="CZ130" s="375"/>
      <c r="DA130" s="375"/>
      <c r="DB130" s="375"/>
      <c r="DC130" s="375"/>
      <c r="DD130" s="375"/>
      <c r="DE130" s="375"/>
      <c r="DF130" s="375"/>
      <c r="DG130" s="375"/>
      <c r="DH130" s="375"/>
      <c r="DI130" s="375"/>
      <c r="DJ130" s="375"/>
      <c r="DK130" s="375"/>
    </row>
    <row r="131" spans="1:115" s="37" customFormat="1" ht="15" customHeight="1" thickBot="1">
      <c r="A131" s="443"/>
      <c r="B131" s="79" t="s">
        <v>21</v>
      </c>
      <c r="C131" s="80"/>
      <c r="D131" s="144">
        <v>22.38</v>
      </c>
      <c r="E131" s="144">
        <v>2.4</v>
      </c>
      <c r="F131" s="49">
        <v>2</v>
      </c>
      <c r="G131" s="262">
        <f>SUM(AI131)</f>
        <v>7285</v>
      </c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2"/>
      <c r="AG131" s="50">
        <v>2</v>
      </c>
      <c r="AH131" s="50"/>
      <c r="AI131" s="51">
        <v>7285</v>
      </c>
      <c r="AJ131" s="50"/>
      <c r="AK131" s="50"/>
      <c r="AL131" s="50"/>
      <c r="AM131" s="50"/>
      <c r="AN131" s="50"/>
      <c r="AO131" s="50"/>
      <c r="AP131" s="50"/>
      <c r="AQ131" s="50"/>
      <c r="AR131" s="385"/>
      <c r="AS131" s="340"/>
      <c r="AT131" s="375"/>
      <c r="AU131" s="375"/>
      <c r="AV131" s="340"/>
      <c r="AW131" s="375"/>
      <c r="AX131" s="375"/>
      <c r="AY131" s="375"/>
      <c r="AZ131" s="375"/>
      <c r="BA131" s="375"/>
      <c r="BB131" s="375"/>
      <c r="BC131" s="375"/>
      <c r="BD131" s="375"/>
      <c r="BE131" s="375"/>
      <c r="BF131" s="375"/>
      <c r="BG131" s="375"/>
      <c r="BH131" s="375"/>
      <c r="BI131" s="375"/>
      <c r="BJ131" s="375"/>
      <c r="BK131" s="375"/>
      <c r="BL131" s="375"/>
      <c r="BM131" s="375"/>
      <c r="BN131" s="375"/>
      <c r="BO131" s="375"/>
      <c r="BP131" s="375"/>
      <c r="BQ131" s="375"/>
      <c r="BR131" s="375"/>
      <c r="BS131" s="375"/>
      <c r="BT131" s="375"/>
      <c r="BU131" s="375"/>
      <c r="BV131" s="375"/>
      <c r="BW131" s="375"/>
      <c r="BX131" s="375"/>
      <c r="BY131" s="375"/>
      <c r="BZ131" s="375"/>
      <c r="CA131" s="375"/>
      <c r="CB131" s="375"/>
      <c r="CC131" s="375"/>
      <c r="CD131" s="375"/>
      <c r="CE131" s="375"/>
      <c r="CF131" s="375"/>
      <c r="CG131" s="375"/>
      <c r="CH131" s="375"/>
      <c r="CI131" s="375"/>
      <c r="CJ131" s="375"/>
      <c r="CK131" s="375"/>
      <c r="CL131" s="375"/>
      <c r="CM131" s="375"/>
      <c r="CN131" s="375"/>
      <c r="CO131" s="375"/>
      <c r="CP131" s="375"/>
      <c r="CQ131" s="375"/>
      <c r="CR131" s="375"/>
      <c r="CS131" s="375"/>
      <c r="CT131" s="375"/>
      <c r="CU131" s="375"/>
      <c r="CV131" s="375"/>
      <c r="CW131" s="375"/>
      <c r="CX131" s="375"/>
      <c r="CY131" s="375"/>
      <c r="CZ131" s="375"/>
      <c r="DA131" s="375"/>
      <c r="DB131" s="375"/>
      <c r="DC131" s="375"/>
      <c r="DD131" s="375"/>
      <c r="DE131" s="375"/>
      <c r="DF131" s="375"/>
      <c r="DG131" s="375"/>
      <c r="DH131" s="375"/>
      <c r="DI131" s="375"/>
      <c r="DJ131" s="375"/>
      <c r="DK131" s="375"/>
    </row>
    <row r="132" spans="1:115" s="37" customFormat="1" ht="27" customHeight="1" thickTop="1">
      <c r="A132" s="444">
        <v>51</v>
      </c>
      <c r="B132" s="133" t="s">
        <v>16</v>
      </c>
      <c r="C132" s="175">
        <v>10</v>
      </c>
      <c r="D132" s="121"/>
      <c r="E132" s="121"/>
      <c r="F132" s="122"/>
      <c r="G132" s="122"/>
      <c r="H132" s="188"/>
      <c r="I132" s="27"/>
      <c r="J132" s="27"/>
      <c r="K132" s="27"/>
      <c r="L132" s="27"/>
      <c r="M132" s="27"/>
      <c r="N132" s="27"/>
      <c r="O132" s="27"/>
      <c r="P132" s="27"/>
      <c r="Q132" s="27"/>
      <c r="R132" s="27" t="s">
        <v>371</v>
      </c>
      <c r="S132" s="28">
        <v>2718</v>
      </c>
      <c r="T132" s="27"/>
      <c r="U132" s="27"/>
      <c r="V132" s="31" t="s">
        <v>641</v>
      </c>
      <c r="W132" s="28">
        <v>1649</v>
      </c>
      <c r="X132" s="31"/>
      <c r="Y132" s="27"/>
      <c r="Z132" s="27"/>
      <c r="AA132" s="27"/>
      <c r="AB132" s="33" t="s">
        <v>92</v>
      </c>
      <c r="AC132" s="27">
        <v>10</v>
      </c>
      <c r="AD132" s="27"/>
      <c r="AE132" s="27"/>
      <c r="AF132" s="33" t="s">
        <v>155</v>
      </c>
      <c r="AG132" s="27">
        <v>0.7</v>
      </c>
      <c r="AH132" s="31" t="s">
        <v>640</v>
      </c>
      <c r="AI132" s="28">
        <v>1697</v>
      </c>
      <c r="AJ132" s="35" t="s">
        <v>125</v>
      </c>
      <c r="AK132" s="27">
        <v>2.4</v>
      </c>
      <c r="AL132" s="27"/>
      <c r="AM132" s="27"/>
      <c r="AN132" s="33" t="s">
        <v>152</v>
      </c>
      <c r="AO132" s="27">
        <v>2.1</v>
      </c>
      <c r="AP132" s="27"/>
      <c r="AQ132" s="315"/>
      <c r="AR132" s="385"/>
      <c r="AS132" s="340"/>
      <c r="AT132" s="375"/>
      <c r="AU132" s="375"/>
      <c r="AV132" s="340"/>
      <c r="AW132" s="375"/>
      <c r="AX132" s="375"/>
      <c r="AY132" s="375"/>
      <c r="AZ132" s="375"/>
      <c r="BA132" s="375"/>
      <c r="BB132" s="375"/>
      <c r="BC132" s="375"/>
      <c r="BD132" s="375"/>
      <c r="BE132" s="375"/>
      <c r="BF132" s="375"/>
      <c r="BG132" s="375"/>
      <c r="BH132" s="375"/>
      <c r="BI132" s="375"/>
      <c r="BJ132" s="375"/>
      <c r="BK132" s="375"/>
      <c r="BL132" s="375"/>
      <c r="BM132" s="375"/>
      <c r="BN132" s="375"/>
      <c r="BO132" s="375"/>
      <c r="BP132" s="375"/>
      <c r="BQ132" s="375"/>
      <c r="BR132" s="375"/>
      <c r="BS132" s="375"/>
      <c r="BT132" s="375"/>
      <c r="BU132" s="375"/>
      <c r="BV132" s="375"/>
      <c r="BW132" s="375"/>
      <c r="BX132" s="375"/>
      <c r="BY132" s="375"/>
      <c r="BZ132" s="375"/>
      <c r="CA132" s="375"/>
      <c r="CB132" s="375"/>
      <c r="CC132" s="375"/>
      <c r="CD132" s="375"/>
      <c r="CE132" s="375"/>
      <c r="CF132" s="375"/>
      <c r="CG132" s="375"/>
      <c r="CH132" s="375"/>
      <c r="CI132" s="375"/>
      <c r="CJ132" s="375"/>
      <c r="CK132" s="375"/>
      <c r="CL132" s="375"/>
      <c r="CM132" s="375"/>
      <c r="CN132" s="375"/>
      <c r="CO132" s="375"/>
      <c r="CP132" s="375"/>
      <c r="CQ132" s="375"/>
      <c r="CR132" s="375"/>
      <c r="CS132" s="375"/>
      <c r="CT132" s="375"/>
      <c r="CU132" s="375"/>
      <c r="CV132" s="375"/>
      <c r="CW132" s="375"/>
      <c r="CX132" s="375"/>
      <c r="CY132" s="375"/>
      <c r="CZ132" s="375"/>
      <c r="DA132" s="375"/>
      <c r="DB132" s="375"/>
      <c r="DC132" s="375"/>
      <c r="DD132" s="375"/>
      <c r="DE132" s="375"/>
      <c r="DF132" s="375"/>
      <c r="DG132" s="375"/>
      <c r="DH132" s="375"/>
      <c r="DI132" s="375"/>
      <c r="DJ132" s="375"/>
      <c r="DK132" s="375"/>
    </row>
    <row r="133" spans="1:115" s="37" customFormat="1" ht="12.75" customHeight="1" thickBot="1">
      <c r="A133" s="443"/>
      <c r="B133" s="46" t="s">
        <v>21</v>
      </c>
      <c r="C133" s="47"/>
      <c r="D133" s="48">
        <v>108.26</v>
      </c>
      <c r="E133" s="48">
        <v>55.54</v>
      </c>
      <c r="F133" s="49">
        <v>15.2</v>
      </c>
      <c r="G133" s="270">
        <f>SUM(S133,W133,AI133)</f>
        <v>6064</v>
      </c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250">
        <v>2718</v>
      </c>
      <c r="T133" s="158"/>
      <c r="U133" s="158"/>
      <c r="V133" s="158"/>
      <c r="W133" s="250">
        <v>1649</v>
      </c>
      <c r="X133" s="50"/>
      <c r="Y133" s="158"/>
      <c r="Z133" s="158"/>
      <c r="AA133" s="158"/>
      <c r="AB133" s="158"/>
      <c r="AC133" s="158">
        <v>10</v>
      </c>
      <c r="AD133" s="158"/>
      <c r="AE133" s="158"/>
      <c r="AF133" s="193"/>
      <c r="AG133" s="158">
        <v>0.7</v>
      </c>
      <c r="AH133" s="158"/>
      <c r="AI133" s="250">
        <v>1697</v>
      </c>
      <c r="AJ133" s="158"/>
      <c r="AK133" s="158">
        <v>2.4</v>
      </c>
      <c r="AL133" s="158"/>
      <c r="AM133" s="158"/>
      <c r="AN133" s="50"/>
      <c r="AO133" s="158">
        <v>2.1</v>
      </c>
      <c r="AP133" s="158"/>
      <c r="AQ133" s="319"/>
      <c r="AR133" s="385"/>
      <c r="AS133" s="340"/>
      <c r="AT133" s="375"/>
      <c r="AU133" s="375"/>
      <c r="AV133" s="340"/>
      <c r="AW133" s="375"/>
      <c r="AX133" s="375"/>
      <c r="AY133" s="375"/>
      <c r="AZ133" s="375"/>
      <c r="BA133" s="375"/>
      <c r="BB133" s="375"/>
      <c r="BC133" s="375"/>
      <c r="BD133" s="375"/>
      <c r="BE133" s="375"/>
      <c r="BF133" s="375"/>
      <c r="BG133" s="375"/>
      <c r="BH133" s="375"/>
      <c r="BI133" s="375"/>
      <c r="BJ133" s="375"/>
      <c r="BK133" s="375"/>
      <c r="BL133" s="375"/>
      <c r="BM133" s="375"/>
      <c r="BN133" s="375"/>
      <c r="BO133" s="375"/>
      <c r="BP133" s="375"/>
      <c r="BQ133" s="375"/>
      <c r="BR133" s="375"/>
      <c r="BS133" s="375"/>
      <c r="BT133" s="375"/>
      <c r="BU133" s="375"/>
      <c r="BV133" s="375"/>
      <c r="BW133" s="375"/>
      <c r="BX133" s="375"/>
      <c r="BY133" s="375"/>
      <c r="BZ133" s="375"/>
      <c r="CA133" s="375"/>
      <c r="CB133" s="375"/>
      <c r="CC133" s="375"/>
      <c r="CD133" s="375"/>
      <c r="CE133" s="375"/>
      <c r="CF133" s="375"/>
      <c r="CG133" s="375"/>
      <c r="CH133" s="375"/>
      <c r="CI133" s="375"/>
      <c r="CJ133" s="375"/>
      <c r="CK133" s="375"/>
      <c r="CL133" s="375"/>
      <c r="CM133" s="375"/>
      <c r="CN133" s="375"/>
      <c r="CO133" s="375"/>
      <c r="CP133" s="375"/>
      <c r="CQ133" s="375"/>
      <c r="CR133" s="375"/>
      <c r="CS133" s="375"/>
      <c r="CT133" s="375"/>
      <c r="CU133" s="375"/>
      <c r="CV133" s="375"/>
      <c r="CW133" s="375"/>
      <c r="CX133" s="375"/>
      <c r="CY133" s="375"/>
      <c r="CZ133" s="375"/>
      <c r="DA133" s="375"/>
      <c r="DB133" s="375"/>
      <c r="DC133" s="375"/>
      <c r="DD133" s="375"/>
      <c r="DE133" s="375"/>
      <c r="DF133" s="375"/>
      <c r="DG133" s="375"/>
      <c r="DH133" s="375"/>
      <c r="DI133" s="375"/>
      <c r="DJ133" s="375"/>
      <c r="DK133" s="375"/>
    </row>
    <row r="134" spans="1:115" s="37" customFormat="1" ht="26.25" customHeight="1" thickTop="1">
      <c r="A134" s="442">
        <v>52</v>
      </c>
      <c r="B134" s="292" t="s">
        <v>16</v>
      </c>
      <c r="C134" s="291">
        <v>12</v>
      </c>
      <c r="D134" s="169"/>
      <c r="E134" s="169"/>
      <c r="F134" s="171"/>
      <c r="G134" s="212"/>
      <c r="H134" s="172"/>
      <c r="I134" s="172"/>
      <c r="J134" s="195"/>
      <c r="K134" s="206"/>
      <c r="L134" s="172"/>
      <c r="M134" s="172"/>
      <c r="N134" s="206"/>
      <c r="O134" s="206"/>
      <c r="P134" s="172"/>
      <c r="Q134" s="172"/>
      <c r="R134" s="195"/>
      <c r="S134" s="206"/>
      <c r="T134" s="172"/>
      <c r="U134" s="172"/>
      <c r="V134" s="195"/>
      <c r="W134" s="206"/>
      <c r="X134" s="30"/>
      <c r="Y134" s="172"/>
      <c r="Z134" s="195"/>
      <c r="AA134" s="206"/>
      <c r="AB134" s="78" t="s">
        <v>157</v>
      </c>
      <c r="AC134" s="172">
        <v>5.8</v>
      </c>
      <c r="AD134" s="195"/>
      <c r="AE134" s="206"/>
      <c r="AF134" s="78" t="s">
        <v>156</v>
      </c>
      <c r="AG134" s="171">
        <v>8</v>
      </c>
      <c r="AH134" s="30" t="s">
        <v>642</v>
      </c>
      <c r="AI134" s="205"/>
      <c r="AJ134" s="44"/>
      <c r="AK134" s="172"/>
      <c r="AL134" s="195" t="s">
        <v>316</v>
      </c>
      <c r="AM134" s="118">
        <v>32745</v>
      </c>
      <c r="AN134" s="172"/>
      <c r="AO134" s="172"/>
      <c r="AP134" s="194"/>
      <c r="AQ134" s="308"/>
      <c r="AR134" s="385"/>
      <c r="AS134" s="340"/>
      <c r="AT134" s="375"/>
      <c r="AU134" s="375"/>
      <c r="AV134" s="340"/>
      <c r="AW134" s="375"/>
      <c r="AX134" s="375"/>
      <c r="AY134" s="375"/>
      <c r="AZ134" s="375"/>
      <c r="BA134" s="375"/>
      <c r="BB134" s="375"/>
      <c r="BC134" s="375"/>
      <c r="BD134" s="375"/>
      <c r="BE134" s="375"/>
      <c r="BF134" s="375"/>
      <c r="BG134" s="375"/>
      <c r="BH134" s="375"/>
      <c r="BI134" s="375"/>
      <c r="BJ134" s="375"/>
      <c r="BK134" s="375"/>
      <c r="BL134" s="375"/>
      <c r="BM134" s="375"/>
      <c r="BN134" s="375"/>
      <c r="BO134" s="375"/>
      <c r="BP134" s="375"/>
      <c r="BQ134" s="375"/>
      <c r="BR134" s="375"/>
      <c r="BS134" s="375"/>
      <c r="BT134" s="375"/>
      <c r="BU134" s="375"/>
      <c r="BV134" s="375"/>
      <c r="BW134" s="375"/>
      <c r="BX134" s="375"/>
      <c r="BY134" s="375"/>
      <c r="BZ134" s="375"/>
      <c r="CA134" s="375"/>
      <c r="CB134" s="375"/>
      <c r="CC134" s="375"/>
      <c r="CD134" s="375"/>
      <c r="CE134" s="375"/>
      <c r="CF134" s="375"/>
      <c r="CG134" s="375"/>
      <c r="CH134" s="375"/>
      <c r="CI134" s="375"/>
      <c r="CJ134" s="375"/>
      <c r="CK134" s="375"/>
      <c r="CL134" s="375"/>
      <c r="CM134" s="375"/>
      <c r="CN134" s="375"/>
      <c r="CO134" s="375"/>
      <c r="CP134" s="375"/>
      <c r="CQ134" s="375"/>
      <c r="CR134" s="375"/>
      <c r="CS134" s="375"/>
      <c r="CT134" s="375"/>
      <c r="CU134" s="375"/>
      <c r="CV134" s="375"/>
      <c r="CW134" s="375"/>
      <c r="CX134" s="375"/>
      <c r="CY134" s="375"/>
      <c r="CZ134" s="375"/>
      <c r="DA134" s="375"/>
      <c r="DB134" s="375"/>
      <c r="DC134" s="375"/>
      <c r="DD134" s="375"/>
      <c r="DE134" s="375"/>
      <c r="DF134" s="375"/>
      <c r="DG134" s="375"/>
      <c r="DH134" s="375"/>
      <c r="DI134" s="375"/>
      <c r="DJ134" s="375"/>
      <c r="DK134" s="375"/>
    </row>
    <row r="135" spans="1:115" s="37" customFormat="1" ht="12.75" customHeight="1" thickBot="1">
      <c r="A135" s="443"/>
      <c r="B135" s="46" t="s">
        <v>21</v>
      </c>
      <c r="C135" s="47"/>
      <c r="D135" s="48">
        <v>34.71</v>
      </c>
      <c r="E135" s="48">
        <v>4.91</v>
      </c>
      <c r="F135" s="49">
        <v>13.8</v>
      </c>
      <c r="G135" s="262">
        <f>SUM(AM135)</f>
        <v>32745</v>
      </c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>
        <v>5.8</v>
      </c>
      <c r="AD135" s="50"/>
      <c r="AE135" s="50"/>
      <c r="AF135" s="52"/>
      <c r="AG135" s="50">
        <f>SUM(AG134:AG134)</f>
        <v>8</v>
      </c>
      <c r="AH135" s="50"/>
      <c r="AI135" s="50"/>
      <c r="AJ135" s="50"/>
      <c r="AK135" s="50"/>
      <c r="AL135" s="50"/>
      <c r="AM135" s="51">
        <v>32745</v>
      </c>
      <c r="AN135" s="50"/>
      <c r="AO135" s="50"/>
      <c r="AP135" s="50"/>
      <c r="AQ135" s="310"/>
      <c r="AR135" s="385"/>
      <c r="AS135" s="340"/>
      <c r="AT135" s="375"/>
      <c r="AU135" s="375"/>
      <c r="AV135" s="340"/>
      <c r="AW135" s="375"/>
      <c r="AX135" s="375"/>
      <c r="AY135" s="375"/>
      <c r="AZ135" s="375"/>
      <c r="BA135" s="375"/>
      <c r="BB135" s="375"/>
      <c r="BC135" s="375"/>
      <c r="BD135" s="375"/>
      <c r="BE135" s="375"/>
      <c r="BF135" s="375"/>
      <c r="BG135" s="375"/>
      <c r="BH135" s="375"/>
      <c r="BI135" s="375"/>
      <c r="BJ135" s="375"/>
      <c r="BK135" s="375"/>
      <c r="BL135" s="375"/>
      <c r="BM135" s="375"/>
      <c r="BN135" s="375"/>
      <c r="BO135" s="375"/>
      <c r="BP135" s="375"/>
      <c r="BQ135" s="375"/>
      <c r="BR135" s="375"/>
      <c r="BS135" s="375"/>
      <c r="BT135" s="375"/>
      <c r="BU135" s="375"/>
      <c r="BV135" s="375"/>
      <c r="BW135" s="375"/>
      <c r="BX135" s="375"/>
      <c r="BY135" s="375"/>
      <c r="BZ135" s="375"/>
      <c r="CA135" s="375"/>
      <c r="CB135" s="375"/>
      <c r="CC135" s="375"/>
      <c r="CD135" s="375"/>
      <c r="CE135" s="375"/>
      <c r="CF135" s="375"/>
      <c r="CG135" s="375"/>
      <c r="CH135" s="375"/>
      <c r="CI135" s="375"/>
      <c r="CJ135" s="375"/>
      <c r="CK135" s="375"/>
      <c r="CL135" s="375"/>
      <c r="CM135" s="375"/>
      <c r="CN135" s="375"/>
      <c r="CO135" s="375"/>
      <c r="CP135" s="375"/>
      <c r="CQ135" s="375"/>
      <c r="CR135" s="375"/>
      <c r="CS135" s="375"/>
      <c r="CT135" s="375"/>
      <c r="CU135" s="375"/>
      <c r="CV135" s="375"/>
      <c r="CW135" s="375"/>
      <c r="CX135" s="375"/>
      <c r="CY135" s="375"/>
      <c r="CZ135" s="375"/>
      <c r="DA135" s="375"/>
      <c r="DB135" s="375"/>
      <c r="DC135" s="375"/>
      <c r="DD135" s="375"/>
      <c r="DE135" s="375"/>
      <c r="DF135" s="375"/>
      <c r="DG135" s="375"/>
      <c r="DH135" s="375"/>
      <c r="DI135" s="375"/>
      <c r="DJ135" s="375"/>
      <c r="DK135" s="375"/>
    </row>
    <row r="136" spans="1:115" s="37" customFormat="1" ht="25.5" customHeight="1" thickTop="1">
      <c r="A136" s="444">
        <v>53</v>
      </c>
      <c r="B136" s="447" t="s">
        <v>13</v>
      </c>
      <c r="C136" s="467">
        <v>14</v>
      </c>
      <c r="D136" s="451"/>
      <c r="E136" s="451"/>
      <c r="F136" s="431"/>
      <c r="G136" s="431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31" t="s">
        <v>645</v>
      </c>
      <c r="W136" s="27">
        <v>279</v>
      </c>
      <c r="X136" s="27"/>
      <c r="Y136" s="27"/>
      <c r="Z136" s="194"/>
      <c r="AA136" s="205"/>
      <c r="AB136" s="78"/>
      <c r="AC136" s="27"/>
      <c r="AD136" s="27"/>
      <c r="AE136" s="27"/>
      <c r="AF136" s="33" t="s">
        <v>158</v>
      </c>
      <c r="AG136" s="27">
        <v>56.4</v>
      </c>
      <c r="AH136" s="30" t="s">
        <v>643</v>
      </c>
      <c r="AI136" s="41">
        <v>5482</v>
      </c>
      <c r="AJ136" s="44"/>
      <c r="AK136" s="27"/>
      <c r="AL136" s="27" t="s">
        <v>565</v>
      </c>
      <c r="AM136" s="28">
        <v>62944</v>
      </c>
      <c r="AN136" s="33" t="s">
        <v>159</v>
      </c>
      <c r="AO136" s="27">
        <v>5.9</v>
      </c>
      <c r="AP136" s="194" t="s">
        <v>644</v>
      </c>
      <c r="AQ136" s="316">
        <v>1124</v>
      </c>
      <c r="AR136" s="385"/>
      <c r="AS136" s="375"/>
      <c r="AT136" s="375"/>
      <c r="AU136" s="375"/>
      <c r="AV136" s="340"/>
      <c r="AW136" s="375"/>
      <c r="AX136" s="375"/>
      <c r="AY136" s="375"/>
      <c r="AZ136" s="375"/>
      <c r="BA136" s="375"/>
      <c r="BB136" s="375"/>
      <c r="BC136" s="375"/>
      <c r="BD136" s="375"/>
      <c r="BE136" s="375"/>
      <c r="BF136" s="375"/>
      <c r="BG136" s="375"/>
      <c r="BH136" s="375"/>
      <c r="BI136" s="375"/>
      <c r="BJ136" s="375"/>
      <c r="BK136" s="375"/>
      <c r="BL136" s="375"/>
      <c r="BM136" s="375"/>
      <c r="BN136" s="375"/>
      <c r="BO136" s="375"/>
      <c r="BP136" s="375"/>
      <c r="BQ136" s="375"/>
      <c r="BR136" s="375"/>
      <c r="BS136" s="375"/>
      <c r="BT136" s="375"/>
      <c r="BU136" s="375"/>
      <c r="BV136" s="375"/>
      <c r="BW136" s="375"/>
      <c r="BX136" s="375"/>
      <c r="BY136" s="375"/>
      <c r="BZ136" s="375"/>
      <c r="CA136" s="375"/>
      <c r="CB136" s="375"/>
      <c r="CC136" s="375"/>
      <c r="CD136" s="375"/>
      <c r="CE136" s="375"/>
      <c r="CF136" s="375"/>
      <c r="CG136" s="375"/>
      <c r="CH136" s="375"/>
      <c r="CI136" s="375"/>
      <c r="CJ136" s="375"/>
      <c r="CK136" s="375"/>
      <c r="CL136" s="375"/>
      <c r="CM136" s="375"/>
      <c r="CN136" s="375"/>
      <c r="CO136" s="375"/>
      <c r="CP136" s="375"/>
      <c r="CQ136" s="375"/>
      <c r="CR136" s="375"/>
      <c r="CS136" s="375"/>
      <c r="CT136" s="375"/>
      <c r="CU136" s="375"/>
      <c r="CV136" s="375"/>
      <c r="CW136" s="375"/>
      <c r="CX136" s="375"/>
      <c r="CY136" s="375"/>
      <c r="CZ136" s="375"/>
      <c r="DA136" s="375"/>
      <c r="DB136" s="375"/>
      <c r="DC136" s="375"/>
      <c r="DD136" s="375"/>
      <c r="DE136" s="375"/>
      <c r="DF136" s="375"/>
      <c r="DG136" s="375"/>
      <c r="DH136" s="375"/>
      <c r="DI136" s="375"/>
      <c r="DJ136" s="375"/>
      <c r="DK136" s="375"/>
    </row>
    <row r="137" spans="1:115" s="37" customFormat="1" ht="35.25" customHeight="1">
      <c r="A137" s="442"/>
      <c r="B137" s="448"/>
      <c r="C137" s="468"/>
      <c r="D137" s="452"/>
      <c r="E137" s="452"/>
      <c r="F137" s="438"/>
      <c r="G137" s="433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194"/>
      <c r="W137" s="205"/>
      <c r="X137" s="171"/>
      <c r="Y137" s="39"/>
      <c r="Z137" s="39"/>
      <c r="AA137" s="39"/>
      <c r="AB137" s="39"/>
      <c r="AC137" s="39"/>
      <c r="AD137" s="194"/>
      <c r="AE137" s="205"/>
      <c r="AF137" s="78" t="s">
        <v>182</v>
      </c>
      <c r="AG137" s="39">
        <v>22</v>
      </c>
      <c r="AH137" s="39"/>
      <c r="AI137" s="55"/>
      <c r="AJ137" s="39"/>
      <c r="AK137" s="39"/>
      <c r="AL137" s="39"/>
      <c r="AM137" s="39"/>
      <c r="AN137" s="39"/>
      <c r="AO137" s="39"/>
      <c r="AP137" s="39"/>
      <c r="AQ137" s="157"/>
      <c r="AR137" s="385"/>
      <c r="AS137" s="375"/>
      <c r="AT137" s="375"/>
      <c r="AU137" s="375"/>
      <c r="AV137" s="340"/>
      <c r="AW137" s="375"/>
      <c r="AX137" s="375"/>
      <c r="AY137" s="375"/>
      <c r="AZ137" s="375"/>
      <c r="BA137" s="375"/>
      <c r="BB137" s="375"/>
      <c r="BC137" s="375"/>
      <c r="BD137" s="375"/>
      <c r="BE137" s="375"/>
      <c r="BF137" s="375"/>
      <c r="BG137" s="375"/>
      <c r="BH137" s="375"/>
      <c r="BI137" s="375"/>
      <c r="BJ137" s="375"/>
      <c r="BK137" s="375"/>
      <c r="BL137" s="375"/>
      <c r="BM137" s="375"/>
      <c r="BN137" s="375"/>
      <c r="BO137" s="375"/>
      <c r="BP137" s="375"/>
      <c r="BQ137" s="375"/>
      <c r="BR137" s="375"/>
      <c r="BS137" s="375"/>
      <c r="BT137" s="375"/>
      <c r="BU137" s="375"/>
      <c r="BV137" s="375"/>
      <c r="BW137" s="375"/>
      <c r="BX137" s="375"/>
      <c r="BY137" s="375"/>
      <c r="BZ137" s="375"/>
      <c r="CA137" s="375"/>
      <c r="CB137" s="375"/>
      <c r="CC137" s="375"/>
      <c r="CD137" s="375"/>
      <c r="CE137" s="375"/>
      <c r="CF137" s="375"/>
      <c r="CG137" s="375"/>
      <c r="CH137" s="375"/>
      <c r="CI137" s="375"/>
      <c r="CJ137" s="375"/>
      <c r="CK137" s="375"/>
      <c r="CL137" s="375"/>
      <c r="CM137" s="375"/>
      <c r="CN137" s="375"/>
      <c r="CO137" s="375"/>
      <c r="CP137" s="375"/>
      <c r="CQ137" s="375"/>
      <c r="CR137" s="375"/>
      <c r="CS137" s="375"/>
      <c r="CT137" s="375"/>
      <c r="CU137" s="375"/>
      <c r="CV137" s="375"/>
      <c r="CW137" s="375"/>
      <c r="CX137" s="375"/>
      <c r="CY137" s="375"/>
      <c r="CZ137" s="375"/>
      <c r="DA137" s="375"/>
      <c r="DB137" s="375"/>
      <c r="DC137" s="375"/>
      <c r="DD137" s="375"/>
      <c r="DE137" s="375"/>
      <c r="DF137" s="375"/>
      <c r="DG137" s="375"/>
      <c r="DH137" s="375"/>
      <c r="DI137" s="375"/>
      <c r="DJ137" s="375"/>
      <c r="DK137" s="375"/>
    </row>
    <row r="138" spans="1:115" s="37" customFormat="1" ht="16.5" customHeight="1" thickBot="1">
      <c r="A138" s="443"/>
      <c r="B138" s="46" t="s">
        <v>21</v>
      </c>
      <c r="C138" s="47"/>
      <c r="D138" s="124">
        <v>80.760000000000005</v>
      </c>
      <c r="E138" s="124">
        <v>-29.71</v>
      </c>
      <c r="F138" s="49">
        <v>84.3</v>
      </c>
      <c r="G138" s="271">
        <f>SUM(W138,AI138,AM138,AQ138)</f>
        <v>69829</v>
      </c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>
        <v>279</v>
      </c>
      <c r="X138" s="158"/>
      <c r="Y138" s="259"/>
      <c r="Z138" s="50"/>
      <c r="AA138" s="50"/>
      <c r="AB138" s="50"/>
      <c r="AC138" s="259"/>
      <c r="AD138" s="259"/>
      <c r="AE138" s="259"/>
      <c r="AF138" s="109"/>
      <c r="AG138" s="259">
        <f>SUM(AG136:AG137)</f>
        <v>78.400000000000006</v>
      </c>
      <c r="AH138" s="259"/>
      <c r="AI138" s="118">
        <v>5482</v>
      </c>
      <c r="AJ138" s="259"/>
      <c r="AK138" s="259"/>
      <c r="AL138" s="50"/>
      <c r="AM138" s="51">
        <v>62944</v>
      </c>
      <c r="AN138" s="50"/>
      <c r="AO138" s="259">
        <v>5.9</v>
      </c>
      <c r="AP138" s="259"/>
      <c r="AQ138" s="318">
        <v>1124</v>
      </c>
      <c r="AR138" s="385"/>
      <c r="AS138" s="375"/>
      <c r="AT138" s="375"/>
      <c r="AU138" s="375"/>
      <c r="AV138" s="340"/>
      <c r="AW138" s="375"/>
      <c r="AX138" s="375"/>
      <c r="AY138" s="375"/>
      <c r="AZ138" s="375"/>
      <c r="BA138" s="375"/>
      <c r="BB138" s="375"/>
      <c r="BC138" s="375"/>
      <c r="BD138" s="375"/>
      <c r="BE138" s="375"/>
      <c r="BF138" s="375"/>
      <c r="BG138" s="375"/>
      <c r="BH138" s="375"/>
      <c r="BI138" s="375"/>
      <c r="BJ138" s="375"/>
      <c r="BK138" s="375"/>
      <c r="BL138" s="375"/>
      <c r="BM138" s="375"/>
      <c r="BN138" s="375"/>
      <c r="BO138" s="375"/>
      <c r="BP138" s="375"/>
      <c r="BQ138" s="375"/>
      <c r="BR138" s="375"/>
      <c r="BS138" s="375"/>
      <c r="BT138" s="375"/>
      <c r="BU138" s="375"/>
      <c r="BV138" s="375"/>
      <c r="BW138" s="375"/>
      <c r="BX138" s="375"/>
      <c r="BY138" s="375"/>
      <c r="BZ138" s="375"/>
      <c r="CA138" s="375"/>
      <c r="CB138" s="375"/>
      <c r="CC138" s="375"/>
      <c r="CD138" s="375"/>
      <c r="CE138" s="375"/>
      <c r="CF138" s="375"/>
      <c r="CG138" s="375"/>
      <c r="CH138" s="375"/>
      <c r="CI138" s="375"/>
      <c r="CJ138" s="375"/>
      <c r="CK138" s="375"/>
      <c r="CL138" s="375"/>
      <c r="CM138" s="375"/>
      <c r="CN138" s="375"/>
      <c r="CO138" s="375"/>
      <c r="CP138" s="375"/>
      <c r="CQ138" s="375"/>
      <c r="CR138" s="375"/>
      <c r="CS138" s="375"/>
      <c r="CT138" s="375"/>
      <c r="CU138" s="375"/>
      <c r="CV138" s="375"/>
      <c r="CW138" s="375"/>
      <c r="CX138" s="375"/>
      <c r="CY138" s="375"/>
      <c r="CZ138" s="375"/>
      <c r="DA138" s="375"/>
      <c r="DB138" s="375"/>
      <c r="DC138" s="375"/>
      <c r="DD138" s="375"/>
      <c r="DE138" s="375"/>
      <c r="DF138" s="375"/>
      <c r="DG138" s="375"/>
      <c r="DH138" s="375"/>
      <c r="DI138" s="375"/>
      <c r="DJ138" s="375"/>
      <c r="DK138" s="375"/>
    </row>
    <row r="139" spans="1:115" s="37" customFormat="1" ht="45" customHeight="1" thickTop="1">
      <c r="A139" s="444">
        <v>54</v>
      </c>
      <c r="B139" s="447" t="s">
        <v>13</v>
      </c>
      <c r="C139" s="467">
        <v>16</v>
      </c>
      <c r="D139" s="451"/>
      <c r="E139" s="451"/>
      <c r="F139" s="431"/>
      <c r="G139" s="431"/>
      <c r="H139" s="31" t="s">
        <v>160</v>
      </c>
      <c r="I139" s="27">
        <v>1.8</v>
      </c>
      <c r="J139" s="27" t="s">
        <v>372</v>
      </c>
      <c r="K139" s="28">
        <v>73699</v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31" t="s">
        <v>649</v>
      </c>
      <c r="W139" s="28">
        <v>2550</v>
      </c>
      <c r="X139" s="31"/>
      <c r="Y139" s="27"/>
      <c r="Z139" s="194"/>
      <c r="AA139" s="205"/>
      <c r="AB139" s="78" t="s">
        <v>81</v>
      </c>
      <c r="AC139" s="27">
        <v>7.5</v>
      </c>
      <c r="AD139" s="31" t="s">
        <v>648</v>
      </c>
      <c r="AE139" s="28">
        <v>7799</v>
      </c>
      <c r="AF139" s="33" t="s">
        <v>162</v>
      </c>
      <c r="AG139" s="27">
        <v>14.4</v>
      </c>
      <c r="AH139" s="31" t="s">
        <v>646</v>
      </c>
      <c r="AI139" s="31"/>
      <c r="AJ139" s="35" t="s">
        <v>88</v>
      </c>
      <c r="AK139" s="27">
        <v>7.6</v>
      </c>
      <c r="AL139" s="194"/>
      <c r="AM139" s="205"/>
      <c r="AN139" s="78"/>
      <c r="AO139" s="27"/>
      <c r="AP139" s="27"/>
      <c r="AQ139" s="315"/>
      <c r="AR139" s="385"/>
      <c r="AS139" s="375"/>
      <c r="AT139" s="375"/>
      <c r="AU139" s="375"/>
      <c r="AV139" s="340"/>
      <c r="AW139" s="375"/>
      <c r="AX139" s="375"/>
      <c r="AY139" s="375"/>
      <c r="AZ139" s="375"/>
      <c r="BA139" s="375"/>
      <c r="BB139" s="375"/>
      <c r="BC139" s="375"/>
      <c r="BD139" s="375"/>
      <c r="BE139" s="375"/>
      <c r="BF139" s="375"/>
      <c r="BG139" s="375"/>
      <c r="BH139" s="375"/>
      <c r="BI139" s="375"/>
      <c r="BJ139" s="375"/>
      <c r="BK139" s="375"/>
      <c r="BL139" s="375"/>
      <c r="BM139" s="375"/>
      <c r="BN139" s="375"/>
      <c r="BO139" s="375"/>
      <c r="BP139" s="375"/>
      <c r="BQ139" s="375"/>
      <c r="BR139" s="375"/>
      <c r="BS139" s="375"/>
      <c r="BT139" s="375"/>
      <c r="BU139" s="375"/>
      <c r="BV139" s="375"/>
      <c r="BW139" s="375"/>
      <c r="BX139" s="375"/>
      <c r="BY139" s="375"/>
      <c r="BZ139" s="375"/>
      <c r="CA139" s="375"/>
      <c r="CB139" s="375"/>
      <c r="CC139" s="375"/>
      <c r="CD139" s="375"/>
      <c r="CE139" s="375"/>
      <c r="CF139" s="375"/>
      <c r="CG139" s="375"/>
      <c r="CH139" s="375"/>
      <c r="CI139" s="375"/>
      <c r="CJ139" s="375"/>
      <c r="CK139" s="375"/>
      <c r="CL139" s="375"/>
      <c r="CM139" s="375"/>
      <c r="CN139" s="375"/>
      <c r="CO139" s="375"/>
      <c r="CP139" s="375"/>
      <c r="CQ139" s="375"/>
      <c r="CR139" s="375"/>
      <c r="CS139" s="375"/>
      <c r="CT139" s="375"/>
      <c r="CU139" s="375"/>
      <c r="CV139" s="375"/>
      <c r="CW139" s="375"/>
      <c r="CX139" s="375"/>
      <c r="CY139" s="375"/>
      <c r="CZ139" s="375"/>
      <c r="DA139" s="375"/>
      <c r="DB139" s="375"/>
      <c r="DC139" s="375"/>
      <c r="DD139" s="375"/>
      <c r="DE139" s="375"/>
      <c r="DF139" s="375"/>
      <c r="DG139" s="375"/>
      <c r="DH139" s="375"/>
      <c r="DI139" s="375"/>
      <c r="DJ139" s="375"/>
      <c r="DK139" s="375"/>
    </row>
    <row r="140" spans="1:115" s="37" customFormat="1" ht="40.5" customHeight="1">
      <c r="A140" s="442"/>
      <c r="B140" s="448"/>
      <c r="C140" s="468"/>
      <c r="D140" s="452"/>
      <c r="E140" s="452"/>
      <c r="F140" s="438"/>
      <c r="G140" s="433"/>
      <c r="H140" s="62" t="s">
        <v>258</v>
      </c>
      <c r="I140" s="172">
        <v>75</v>
      </c>
      <c r="J140" s="195"/>
      <c r="K140" s="206"/>
      <c r="L140" s="172"/>
      <c r="M140" s="172"/>
      <c r="N140" s="206"/>
      <c r="O140" s="206"/>
      <c r="P140" s="172"/>
      <c r="Q140" s="172"/>
      <c r="R140" s="195"/>
      <c r="S140" s="206"/>
      <c r="T140" s="172"/>
      <c r="U140" s="172"/>
      <c r="V140" s="62" t="s">
        <v>650</v>
      </c>
      <c r="W140" s="206">
        <v>253</v>
      </c>
      <c r="X140" s="171"/>
      <c r="Y140" s="172"/>
      <c r="Z140" s="195"/>
      <c r="AA140" s="206"/>
      <c r="AB140" s="172"/>
      <c r="AC140" s="172"/>
      <c r="AD140" s="195"/>
      <c r="AE140" s="206"/>
      <c r="AF140" s="109"/>
      <c r="AG140" s="172"/>
      <c r="AH140" s="62" t="s">
        <v>647</v>
      </c>
      <c r="AI140" s="118"/>
      <c r="AJ140" s="78"/>
      <c r="AK140" s="172"/>
      <c r="AL140" s="195"/>
      <c r="AM140" s="206"/>
      <c r="AN140" s="62"/>
      <c r="AO140" s="172"/>
      <c r="AP140" s="195"/>
      <c r="AQ140" s="156"/>
      <c r="AR140" s="385"/>
      <c r="AS140" s="375"/>
      <c r="AT140" s="375"/>
      <c r="AU140" s="375"/>
      <c r="AV140" s="340"/>
      <c r="AW140" s="375"/>
      <c r="AX140" s="375"/>
      <c r="AY140" s="375"/>
      <c r="AZ140" s="375"/>
      <c r="BA140" s="375"/>
      <c r="BB140" s="375"/>
      <c r="BC140" s="375"/>
      <c r="BD140" s="375"/>
      <c r="BE140" s="375"/>
      <c r="BF140" s="375"/>
      <c r="BG140" s="375"/>
      <c r="BH140" s="375"/>
      <c r="BI140" s="375"/>
      <c r="BJ140" s="375"/>
      <c r="BK140" s="375"/>
      <c r="BL140" s="375"/>
      <c r="BM140" s="375"/>
      <c r="BN140" s="375"/>
      <c r="BO140" s="375"/>
      <c r="BP140" s="375"/>
      <c r="BQ140" s="375"/>
      <c r="BR140" s="375"/>
      <c r="BS140" s="375"/>
      <c r="BT140" s="375"/>
      <c r="BU140" s="375"/>
      <c r="BV140" s="375"/>
      <c r="BW140" s="375"/>
      <c r="BX140" s="375"/>
      <c r="BY140" s="375"/>
      <c r="BZ140" s="375"/>
      <c r="CA140" s="375"/>
      <c r="CB140" s="375"/>
      <c r="CC140" s="375"/>
      <c r="CD140" s="375"/>
      <c r="CE140" s="375"/>
      <c r="CF140" s="375"/>
      <c r="CG140" s="375"/>
      <c r="CH140" s="375"/>
      <c r="CI140" s="375"/>
      <c r="CJ140" s="375"/>
      <c r="CK140" s="375"/>
      <c r="CL140" s="375"/>
      <c r="CM140" s="375"/>
      <c r="CN140" s="375"/>
      <c r="CO140" s="375"/>
      <c r="CP140" s="375"/>
      <c r="CQ140" s="375"/>
      <c r="CR140" s="375"/>
      <c r="CS140" s="375"/>
      <c r="CT140" s="375"/>
      <c r="CU140" s="375"/>
      <c r="CV140" s="375"/>
      <c r="CW140" s="375"/>
      <c r="CX140" s="375"/>
      <c r="CY140" s="375"/>
      <c r="CZ140" s="375"/>
      <c r="DA140" s="375"/>
      <c r="DB140" s="375"/>
      <c r="DC140" s="375"/>
      <c r="DD140" s="375"/>
      <c r="DE140" s="375"/>
      <c r="DF140" s="375"/>
      <c r="DG140" s="375"/>
      <c r="DH140" s="375"/>
      <c r="DI140" s="375"/>
      <c r="DJ140" s="375"/>
      <c r="DK140" s="375"/>
    </row>
    <row r="141" spans="1:115" s="37" customFormat="1" ht="12.75" customHeight="1" thickBot="1">
      <c r="A141" s="443"/>
      <c r="B141" s="46" t="s">
        <v>21</v>
      </c>
      <c r="C141" s="47"/>
      <c r="D141" s="48">
        <v>77.27</v>
      </c>
      <c r="E141" s="48">
        <v>38.33</v>
      </c>
      <c r="F141" s="49">
        <v>106.3</v>
      </c>
      <c r="G141" s="262">
        <f>SUM(K141,W141,AE141,AI141)</f>
        <v>101941</v>
      </c>
      <c r="H141" s="50"/>
      <c r="I141" s="50">
        <f>SUM(I139:I140)</f>
        <v>76.8</v>
      </c>
      <c r="J141" s="50"/>
      <c r="K141" s="51">
        <v>73699</v>
      </c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1">
        <v>2803</v>
      </c>
      <c r="X141" s="50"/>
      <c r="Y141" s="50"/>
      <c r="Z141" s="50"/>
      <c r="AA141" s="50"/>
      <c r="AB141" s="50"/>
      <c r="AC141" s="50">
        <v>7.5</v>
      </c>
      <c r="AD141" s="50"/>
      <c r="AE141" s="51">
        <v>7799</v>
      </c>
      <c r="AF141" s="52"/>
      <c r="AG141" s="50">
        <v>14.4</v>
      </c>
      <c r="AH141" s="50"/>
      <c r="AI141" s="51">
        <v>17640</v>
      </c>
      <c r="AJ141" s="50"/>
      <c r="AK141" s="50">
        <f>SUM(AK139:AK140)</f>
        <v>7.6</v>
      </c>
      <c r="AL141" s="50"/>
      <c r="AM141" s="50"/>
      <c r="AN141" s="50"/>
      <c r="AO141" s="50"/>
      <c r="AP141" s="50"/>
      <c r="AQ141" s="310"/>
      <c r="AR141" s="385"/>
      <c r="AS141" s="375"/>
      <c r="AT141" s="375"/>
      <c r="AU141" s="375"/>
      <c r="AV141" s="340"/>
      <c r="AW141" s="375"/>
      <c r="AX141" s="375"/>
      <c r="AY141" s="375"/>
      <c r="AZ141" s="375"/>
      <c r="BA141" s="375"/>
      <c r="BB141" s="375"/>
      <c r="BC141" s="375"/>
      <c r="BD141" s="375"/>
      <c r="BE141" s="375"/>
      <c r="BF141" s="375"/>
      <c r="BG141" s="375"/>
      <c r="BH141" s="375"/>
      <c r="BI141" s="375"/>
      <c r="BJ141" s="375"/>
      <c r="BK141" s="375"/>
      <c r="BL141" s="375"/>
      <c r="BM141" s="375"/>
      <c r="BN141" s="375"/>
      <c r="BO141" s="375"/>
      <c r="BP141" s="375"/>
      <c r="BQ141" s="375"/>
      <c r="BR141" s="375"/>
      <c r="BS141" s="375"/>
      <c r="BT141" s="375"/>
      <c r="BU141" s="375"/>
      <c r="BV141" s="375"/>
      <c r="BW141" s="375"/>
      <c r="BX141" s="375"/>
      <c r="BY141" s="375"/>
      <c r="BZ141" s="375"/>
      <c r="CA141" s="375"/>
      <c r="CB141" s="375"/>
      <c r="CC141" s="375"/>
      <c r="CD141" s="375"/>
      <c r="CE141" s="375"/>
      <c r="CF141" s="375"/>
      <c r="CG141" s="375"/>
      <c r="CH141" s="375"/>
      <c r="CI141" s="375"/>
      <c r="CJ141" s="375"/>
      <c r="CK141" s="375"/>
      <c r="CL141" s="375"/>
      <c r="CM141" s="375"/>
      <c r="CN141" s="375"/>
      <c r="CO141" s="375"/>
      <c r="CP141" s="375"/>
      <c r="CQ141" s="375"/>
      <c r="CR141" s="375"/>
      <c r="CS141" s="375"/>
      <c r="CT141" s="375"/>
      <c r="CU141" s="375"/>
      <c r="CV141" s="375"/>
      <c r="CW141" s="375"/>
      <c r="CX141" s="375"/>
      <c r="CY141" s="375"/>
      <c r="CZ141" s="375"/>
      <c r="DA141" s="375"/>
      <c r="DB141" s="375"/>
      <c r="DC141" s="375"/>
      <c r="DD141" s="375"/>
      <c r="DE141" s="375"/>
      <c r="DF141" s="375"/>
      <c r="DG141" s="375"/>
      <c r="DH141" s="375"/>
      <c r="DI141" s="375"/>
      <c r="DJ141" s="375"/>
      <c r="DK141" s="375"/>
    </row>
    <row r="142" spans="1:115" s="37" customFormat="1" ht="42" customHeight="1" thickTop="1">
      <c r="A142" s="444">
        <v>55</v>
      </c>
      <c r="B142" s="132" t="s">
        <v>13</v>
      </c>
      <c r="C142" s="175">
        <v>18</v>
      </c>
      <c r="D142" s="134"/>
      <c r="E142" s="134"/>
      <c r="F142" s="122"/>
      <c r="G142" s="122"/>
      <c r="H142" s="27"/>
      <c r="I142" s="27"/>
      <c r="J142" s="31" t="s">
        <v>652</v>
      </c>
      <c r="K142" s="32" t="s">
        <v>373</v>
      </c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 t="s">
        <v>112</v>
      </c>
      <c r="Y142" s="27">
        <v>72.8</v>
      </c>
      <c r="Z142" s="27"/>
      <c r="AA142" s="27"/>
      <c r="AB142" s="31" t="s">
        <v>87</v>
      </c>
      <c r="AC142" s="27">
        <v>15</v>
      </c>
      <c r="AD142" s="27"/>
      <c r="AE142" s="27"/>
      <c r="AF142" s="33" t="s">
        <v>163</v>
      </c>
      <c r="AG142" s="27">
        <v>9.9</v>
      </c>
      <c r="AH142" s="31" t="s">
        <v>651</v>
      </c>
      <c r="AI142" s="28">
        <v>4496</v>
      </c>
      <c r="AJ142" s="27"/>
      <c r="AK142" s="27"/>
      <c r="AL142" s="194"/>
      <c r="AM142" s="205"/>
      <c r="AN142" s="42"/>
      <c r="AO142" s="27"/>
      <c r="AP142" s="27"/>
      <c r="AQ142" s="315"/>
      <c r="AR142" s="385"/>
      <c r="AS142" s="375"/>
      <c r="AT142" s="375"/>
      <c r="AU142" s="375"/>
      <c r="AV142" s="340"/>
      <c r="AW142" s="375"/>
      <c r="AX142" s="375"/>
      <c r="AY142" s="375"/>
      <c r="AZ142" s="375"/>
      <c r="BA142" s="375"/>
      <c r="BB142" s="375"/>
      <c r="BC142" s="375"/>
      <c r="BD142" s="375"/>
      <c r="BE142" s="375"/>
      <c r="BF142" s="375"/>
      <c r="BG142" s="375"/>
      <c r="BH142" s="375"/>
      <c r="BI142" s="375"/>
      <c r="BJ142" s="375"/>
      <c r="BK142" s="375"/>
      <c r="BL142" s="375"/>
      <c r="BM142" s="375"/>
      <c r="BN142" s="375"/>
      <c r="BO142" s="375"/>
      <c r="BP142" s="375"/>
      <c r="BQ142" s="375"/>
      <c r="BR142" s="375"/>
      <c r="BS142" s="375"/>
      <c r="BT142" s="375"/>
      <c r="BU142" s="375"/>
      <c r="BV142" s="375"/>
      <c r="BW142" s="375"/>
      <c r="BX142" s="375"/>
      <c r="BY142" s="375"/>
      <c r="BZ142" s="375"/>
      <c r="CA142" s="375"/>
      <c r="CB142" s="375"/>
      <c r="CC142" s="375"/>
      <c r="CD142" s="375"/>
      <c r="CE142" s="375"/>
      <c r="CF142" s="375"/>
      <c r="CG142" s="375"/>
      <c r="CH142" s="375"/>
      <c r="CI142" s="375"/>
      <c r="CJ142" s="375"/>
      <c r="CK142" s="375"/>
      <c r="CL142" s="375"/>
      <c r="CM142" s="375"/>
      <c r="CN142" s="375"/>
      <c r="CO142" s="375"/>
      <c r="CP142" s="375"/>
      <c r="CQ142" s="375"/>
      <c r="CR142" s="375"/>
      <c r="CS142" s="375"/>
      <c r="CT142" s="375"/>
      <c r="CU142" s="375"/>
      <c r="CV142" s="375"/>
      <c r="CW142" s="375"/>
      <c r="CX142" s="375"/>
      <c r="CY142" s="375"/>
      <c r="CZ142" s="375"/>
      <c r="DA142" s="375"/>
      <c r="DB142" s="375"/>
      <c r="DC142" s="375"/>
      <c r="DD142" s="375"/>
      <c r="DE142" s="375"/>
      <c r="DF142" s="375"/>
      <c r="DG142" s="375"/>
      <c r="DH142" s="375"/>
      <c r="DI142" s="375"/>
      <c r="DJ142" s="375"/>
      <c r="DK142" s="375"/>
    </row>
    <row r="143" spans="1:115" s="37" customFormat="1" ht="12.75" customHeight="1" thickBot="1">
      <c r="A143" s="443"/>
      <c r="B143" s="46" t="s">
        <v>21</v>
      </c>
      <c r="C143" s="47"/>
      <c r="D143" s="48">
        <v>78.13</v>
      </c>
      <c r="E143" s="48">
        <v>4.08</v>
      </c>
      <c r="F143" s="49">
        <v>97.7</v>
      </c>
      <c r="G143" s="262">
        <f>SUM(K143,AI143)</f>
        <v>36377</v>
      </c>
      <c r="H143" s="50"/>
      <c r="I143" s="50"/>
      <c r="J143" s="50"/>
      <c r="K143" s="51">
        <v>31881</v>
      </c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>
        <v>72.8</v>
      </c>
      <c r="Z143" s="50"/>
      <c r="AA143" s="50"/>
      <c r="AB143" s="50"/>
      <c r="AC143" s="50">
        <v>15</v>
      </c>
      <c r="AD143" s="50"/>
      <c r="AE143" s="50"/>
      <c r="AF143" s="155"/>
      <c r="AG143" s="50">
        <v>9.9</v>
      </c>
      <c r="AH143" s="50"/>
      <c r="AI143" s="51">
        <v>4496</v>
      </c>
      <c r="AJ143" s="50"/>
      <c r="AK143" s="50"/>
      <c r="AL143" s="50"/>
      <c r="AM143" s="50"/>
      <c r="AN143" s="145"/>
      <c r="AO143" s="50"/>
      <c r="AP143" s="50"/>
      <c r="AQ143" s="310"/>
      <c r="AR143" s="385"/>
      <c r="AS143" s="375"/>
      <c r="AT143" s="375"/>
      <c r="AU143" s="375"/>
      <c r="AV143" s="340"/>
      <c r="AW143" s="375"/>
      <c r="AX143" s="375"/>
      <c r="AY143" s="375"/>
      <c r="AZ143" s="375"/>
      <c r="BA143" s="375"/>
      <c r="BB143" s="375"/>
      <c r="BC143" s="375"/>
      <c r="BD143" s="375"/>
      <c r="BE143" s="375"/>
      <c r="BF143" s="375"/>
      <c r="BG143" s="375"/>
      <c r="BH143" s="375"/>
      <c r="BI143" s="375"/>
      <c r="BJ143" s="375"/>
      <c r="BK143" s="375"/>
      <c r="BL143" s="375"/>
      <c r="BM143" s="375"/>
      <c r="BN143" s="375"/>
      <c r="BO143" s="375"/>
      <c r="BP143" s="375"/>
      <c r="BQ143" s="375"/>
      <c r="BR143" s="375"/>
      <c r="BS143" s="375"/>
      <c r="BT143" s="375"/>
      <c r="BU143" s="375"/>
      <c r="BV143" s="375"/>
      <c r="BW143" s="375"/>
      <c r="BX143" s="375"/>
      <c r="BY143" s="375"/>
      <c r="BZ143" s="375"/>
      <c r="CA143" s="375"/>
      <c r="CB143" s="375"/>
      <c r="CC143" s="375"/>
      <c r="CD143" s="375"/>
      <c r="CE143" s="375"/>
      <c r="CF143" s="375"/>
      <c r="CG143" s="375"/>
      <c r="CH143" s="375"/>
      <c r="CI143" s="375"/>
      <c r="CJ143" s="375"/>
      <c r="CK143" s="375"/>
      <c r="CL143" s="375"/>
      <c r="CM143" s="375"/>
      <c r="CN143" s="375"/>
      <c r="CO143" s="375"/>
      <c r="CP143" s="375"/>
      <c r="CQ143" s="375"/>
      <c r="CR143" s="375"/>
      <c r="CS143" s="375"/>
      <c r="CT143" s="375"/>
      <c r="CU143" s="375"/>
      <c r="CV143" s="375"/>
      <c r="CW143" s="375"/>
      <c r="CX143" s="375"/>
      <c r="CY143" s="375"/>
      <c r="CZ143" s="375"/>
      <c r="DA143" s="375"/>
      <c r="DB143" s="375"/>
      <c r="DC143" s="375"/>
      <c r="DD143" s="375"/>
      <c r="DE143" s="375"/>
      <c r="DF143" s="375"/>
      <c r="DG143" s="375"/>
      <c r="DH143" s="375"/>
      <c r="DI143" s="375"/>
      <c r="DJ143" s="375"/>
      <c r="DK143" s="375"/>
    </row>
    <row r="144" spans="1:115" s="37" customFormat="1" ht="39" customHeight="1" thickTop="1">
      <c r="A144" s="444">
        <v>56</v>
      </c>
      <c r="B144" s="132" t="s">
        <v>13</v>
      </c>
      <c r="C144" s="175">
        <v>20</v>
      </c>
      <c r="D144" s="134"/>
      <c r="E144" s="134"/>
      <c r="F144" s="122"/>
      <c r="G144" s="122"/>
      <c r="I144" s="27"/>
      <c r="J144" s="27"/>
      <c r="K144" s="27"/>
      <c r="L144" s="27"/>
      <c r="M144" s="27"/>
      <c r="N144" s="27"/>
      <c r="O144" s="27"/>
      <c r="P144" s="27"/>
      <c r="Q144" s="27"/>
      <c r="R144" s="27" t="s">
        <v>377</v>
      </c>
      <c r="S144" s="28">
        <v>3385</v>
      </c>
      <c r="T144" s="27"/>
      <c r="U144" s="27"/>
      <c r="V144" s="31" t="s">
        <v>654</v>
      </c>
      <c r="W144" s="28">
        <v>1788</v>
      </c>
      <c r="X144" s="27"/>
      <c r="Y144" s="27"/>
      <c r="Z144" s="27"/>
      <c r="AA144" s="27"/>
      <c r="AB144" s="31" t="s">
        <v>83</v>
      </c>
      <c r="AC144" s="27">
        <v>20</v>
      </c>
      <c r="AD144" s="31" t="s">
        <v>655</v>
      </c>
      <c r="AE144" s="28">
        <v>9081</v>
      </c>
      <c r="AF144" s="33" t="s">
        <v>211</v>
      </c>
      <c r="AG144" s="27">
        <v>44.6</v>
      </c>
      <c r="AH144" s="27" t="s">
        <v>374</v>
      </c>
      <c r="AI144" s="28">
        <v>3319</v>
      </c>
      <c r="AJ144" s="27"/>
      <c r="AK144" s="27"/>
      <c r="AL144" s="194" t="s">
        <v>375</v>
      </c>
      <c r="AM144" s="41">
        <v>20518</v>
      </c>
      <c r="AN144" s="42"/>
      <c r="AO144" s="27"/>
      <c r="AP144" s="27" t="s">
        <v>653</v>
      </c>
      <c r="AQ144" s="315">
        <v>840</v>
      </c>
      <c r="AR144" s="385"/>
      <c r="AS144" s="375"/>
      <c r="AT144" s="375"/>
      <c r="AU144" s="375"/>
      <c r="AV144" s="340"/>
      <c r="AW144" s="375"/>
      <c r="AX144" s="375"/>
      <c r="AY144" s="375"/>
      <c r="AZ144" s="375"/>
      <c r="BA144" s="375"/>
      <c r="BB144" s="375"/>
      <c r="BC144" s="375"/>
      <c r="BD144" s="375"/>
      <c r="BE144" s="375"/>
      <c r="BF144" s="375"/>
      <c r="BG144" s="375"/>
      <c r="BH144" s="375"/>
      <c r="BI144" s="375"/>
      <c r="BJ144" s="375"/>
      <c r="BK144" s="375"/>
      <c r="BL144" s="375"/>
      <c r="BM144" s="375"/>
      <c r="BN144" s="375"/>
      <c r="BO144" s="375"/>
      <c r="BP144" s="375"/>
      <c r="BQ144" s="375"/>
      <c r="BR144" s="375"/>
      <c r="BS144" s="375"/>
      <c r="BT144" s="375"/>
      <c r="BU144" s="375"/>
      <c r="BV144" s="375"/>
      <c r="BW144" s="375"/>
      <c r="BX144" s="375"/>
      <c r="BY144" s="375"/>
      <c r="BZ144" s="375"/>
      <c r="CA144" s="375"/>
      <c r="CB144" s="375"/>
      <c r="CC144" s="375"/>
      <c r="CD144" s="375"/>
      <c r="CE144" s="375"/>
      <c r="CF144" s="375"/>
      <c r="CG144" s="375"/>
      <c r="CH144" s="375"/>
      <c r="CI144" s="375"/>
      <c r="CJ144" s="375"/>
      <c r="CK144" s="375"/>
      <c r="CL144" s="375"/>
      <c r="CM144" s="375"/>
      <c r="CN144" s="375"/>
      <c r="CO144" s="375"/>
      <c r="CP144" s="375"/>
      <c r="CQ144" s="375"/>
      <c r="CR144" s="375"/>
      <c r="CS144" s="375"/>
      <c r="CT144" s="375"/>
      <c r="CU144" s="375"/>
      <c r="CV144" s="375"/>
      <c r="CW144" s="375"/>
      <c r="CX144" s="375"/>
      <c r="CY144" s="375"/>
      <c r="CZ144" s="375"/>
      <c r="DA144" s="375"/>
      <c r="DB144" s="375"/>
      <c r="DC144" s="375"/>
      <c r="DD144" s="375"/>
      <c r="DE144" s="375"/>
      <c r="DF144" s="375"/>
      <c r="DG144" s="375"/>
      <c r="DH144" s="375"/>
      <c r="DI144" s="375"/>
      <c r="DJ144" s="375"/>
      <c r="DK144" s="375"/>
    </row>
    <row r="145" spans="1:115" s="37" customFormat="1" ht="12.75" customHeight="1" thickBot="1">
      <c r="A145" s="443"/>
      <c r="B145" s="46" t="s">
        <v>21</v>
      </c>
      <c r="C145" s="47"/>
      <c r="D145" s="48">
        <v>132.44999999999999</v>
      </c>
      <c r="E145" s="48">
        <v>51.95</v>
      </c>
      <c r="F145" s="49">
        <v>64.599999999999994</v>
      </c>
      <c r="G145" s="262">
        <f>SUM(S145,W145,AE145,AI145,AM145,AQ145)</f>
        <v>38931</v>
      </c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1">
        <v>3385</v>
      </c>
      <c r="T145" s="50"/>
      <c r="U145" s="50"/>
      <c r="V145" s="50"/>
      <c r="W145" s="51">
        <v>1788</v>
      </c>
      <c r="X145" s="50"/>
      <c r="Y145" s="50"/>
      <c r="Z145" s="50"/>
      <c r="AA145" s="50"/>
      <c r="AB145" s="50"/>
      <c r="AC145" s="50">
        <v>20</v>
      </c>
      <c r="AD145" s="50"/>
      <c r="AE145" s="51">
        <v>9081</v>
      </c>
      <c r="AF145" s="52"/>
      <c r="AG145" s="50">
        <v>44.6</v>
      </c>
      <c r="AH145" s="50"/>
      <c r="AI145" s="51">
        <v>3319</v>
      </c>
      <c r="AJ145" s="50"/>
      <c r="AK145" s="50"/>
      <c r="AL145" s="50"/>
      <c r="AM145" s="51">
        <v>20518</v>
      </c>
      <c r="AN145" s="50"/>
      <c r="AO145" s="50"/>
      <c r="AP145" s="50"/>
      <c r="AQ145" s="310">
        <v>840</v>
      </c>
      <c r="AR145" s="385"/>
      <c r="AS145" s="375"/>
      <c r="AT145" s="375"/>
      <c r="AU145" s="375"/>
      <c r="AV145" s="340"/>
      <c r="AW145" s="375"/>
      <c r="AX145" s="375"/>
      <c r="AY145" s="375"/>
      <c r="AZ145" s="375"/>
      <c r="BA145" s="375"/>
      <c r="BB145" s="375"/>
      <c r="BC145" s="375"/>
      <c r="BD145" s="375"/>
      <c r="BE145" s="375"/>
      <c r="BF145" s="375"/>
      <c r="BG145" s="375"/>
      <c r="BH145" s="375"/>
      <c r="BI145" s="375"/>
      <c r="BJ145" s="375"/>
      <c r="BK145" s="375"/>
      <c r="BL145" s="375"/>
      <c r="BM145" s="375"/>
      <c r="BN145" s="375"/>
      <c r="BO145" s="375"/>
      <c r="BP145" s="375"/>
      <c r="BQ145" s="375"/>
      <c r="BR145" s="375"/>
      <c r="BS145" s="375"/>
      <c r="BT145" s="375"/>
      <c r="BU145" s="375"/>
      <c r="BV145" s="375"/>
      <c r="BW145" s="375"/>
      <c r="BX145" s="375"/>
      <c r="BY145" s="375"/>
      <c r="BZ145" s="375"/>
      <c r="CA145" s="375"/>
      <c r="CB145" s="375"/>
      <c r="CC145" s="375"/>
      <c r="CD145" s="375"/>
      <c r="CE145" s="375"/>
      <c r="CF145" s="375"/>
      <c r="CG145" s="375"/>
      <c r="CH145" s="375"/>
      <c r="CI145" s="375"/>
      <c r="CJ145" s="375"/>
      <c r="CK145" s="375"/>
      <c r="CL145" s="375"/>
      <c r="CM145" s="375"/>
      <c r="CN145" s="375"/>
      <c r="CO145" s="375"/>
      <c r="CP145" s="375"/>
      <c r="CQ145" s="375"/>
      <c r="CR145" s="375"/>
      <c r="CS145" s="375"/>
      <c r="CT145" s="375"/>
      <c r="CU145" s="375"/>
      <c r="CV145" s="375"/>
      <c r="CW145" s="375"/>
      <c r="CX145" s="375"/>
      <c r="CY145" s="375"/>
      <c r="CZ145" s="375"/>
      <c r="DA145" s="375"/>
      <c r="DB145" s="375"/>
      <c r="DC145" s="375"/>
      <c r="DD145" s="375"/>
      <c r="DE145" s="375"/>
      <c r="DF145" s="375"/>
      <c r="DG145" s="375"/>
      <c r="DH145" s="375"/>
      <c r="DI145" s="375"/>
      <c r="DJ145" s="375"/>
      <c r="DK145" s="375"/>
    </row>
    <row r="146" spans="1:115" s="37" customFormat="1" ht="88.5" customHeight="1" thickTop="1">
      <c r="A146" s="444">
        <v>57</v>
      </c>
      <c r="B146" s="132" t="s">
        <v>14</v>
      </c>
      <c r="C146" s="175">
        <v>1</v>
      </c>
      <c r="D146" s="134"/>
      <c r="E146" s="134"/>
      <c r="F146" s="122"/>
      <c r="G146" s="122"/>
      <c r="H146" s="83" t="s">
        <v>91</v>
      </c>
      <c r="I146" s="114">
        <v>3.6</v>
      </c>
      <c r="J146" s="114" t="s">
        <v>380</v>
      </c>
      <c r="K146" s="147">
        <v>1514</v>
      </c>
      <c r="L146" s="27"/>
      <c r="M146" s="27"/>
      <c r="N146" s="27"/>
      <c r="O146" s="27"/>
      <c r="P146" s="27"/>
      <c r="Q146" s="27"/>
      <c r="R146" s="83" t="s">
        <v>379</v>
      </c>
      <c r="S146" s="147">
        <v>1314</v>
      </c>
      <c r="T146" s="27"/>
      <c r="U146" s="27"/>
      <c r="V146" s="176" t="s">
        <v>581</v>
      </c>
      <c r="W146" s="177" t="s">
        <v>683</v>
      </c>
      <c r="X146" s="178"/>
      <c r="Y146" s="27"/>
      <c r="Z146" s="27"/>
      <c r="AA146" s="27"/>
      <c r="AB146" s="31" t="s">
        <v>92</v>
      </c>
      <c r="AC146" s="27">
        <v>10</v>
      </c>
      <c r="AD146" s="179" t="s">
        <v>378</v>
      </c>
      <c r="AE146" s="180">
        <v>19913</v>
      </c>
      <c r="AF146" s="42" t="s">
        <v>212</v>
      </c>
      <c r="AG146" s="27">
        <v>7.9</v>
      </c>
      <c r="AH146" s="30" t="s">
        <v>579</v>
      </c>
      <c r="AI146" s="115">
        <v>7691</v>
      </c>
      <c r="AJ146" s="35"/>
      <c r="AK146" s="27"/>
      <c r="AL146" s="254"/>
      <c r="AM146" s="254"/>
      <c r="AN146" s="42"/>
      <c r="AO146" s="27"/>
      <c r="AP146" s="27" t="s">
        <v>580</v>
      </c>
      <c r="AQ146" s="313">
        <v>4162</v>
      </c>
      <c r="AR146" s="385"/>
      <c r="AS146" s="375"/>
      <c r="AT146" s="375"/>
      <c r="AU146" s="375"/>
      <c r="AV146" s="340"/>
      <c r="AW146" s="375"/>
      <c r="AX146" s="375"/>
      <c r="AY146" s="375"/>
      <c r="AZ146" s="375"/>
      <c r="BA146" s="375"/>
      <c r="BB146" s="375"/>
      <c r="BC146" s="375"/>
      <c r="BD146" s="375"/>
      <c r="BE146" s="375"/>
      <c r="BF146" s="375"/>
      <c r="BG146" s="375"/>
      <c r="BH146" s="375"/>
      <c r="BI146" s="375"/>
      <c r="BJ146" s="375"/>
      <c r="BK146" s="375"/>
      <c r="BL146" s="375"/>
      <c r="BM146" s="375"/>
      <c r="BN146" s="375"/>
      <c r="BO146" s="375"/>
      <c r="BP146" s="375"/>
      <c r="BQ146" s="375"/>
      <c r="BR146" s="375"/>
      <c r="BS146" s="375"/>
      <c r="BT146" s="375"/>
      <c r="BU146" s="375"/>
      <c r="BV146" s="375"/>
      <c r="BW146" s="375"/>
      <c r="BX146" s="375"/>
      <c r="BY146" s="375"/>
      <c r="BZ146" s="375"/>
      <c r="CA146" s="375"/>
      <c r="CB146" s="375"/>
      <c r="CC146" s="375"/>
      <c r="CD146" s="375"/>
      <c r="CE146" s="375"/>
      <c r="CF146" s="375"/>
      <c r="CG146" s="375"/>
      <c r="CH146" s="375"/>
      <c r="CI146" s="375"/>
      <c r="CJ146" s="375"/>
      <c r="CK146" s="375"/>
      <c r="CL146" s="375"/>
      <c r="CM146" s="375"/>
      <c r="CN146" s="375"/>
      <c r="CO146" s="375"/>
      <c r="CP146" s="375"/>
      <c r="CQ146" s="375"/>
      <c r="CR146" s="375"/>
      <c r="CS146" s="375"/>
      <c r="CT146" s="375"/>
      <c r="CU146" s="375"/>
      <c r="CV146" s="375"/>
      <c r="CW146" s="375"/>
      <c r="CX146" s="375"/>
      <c r="CY146" s="375"/>
      <c r="CZ146" s="375"/>
      <c r="DA146" s="375"/>
      <c r="DB146" s="375"/>
      <c r="DC146" s="375"/>
      <c r="DD146" s="375"/>
      <c r="DE146" s="375"/>
      <c r="DF146" s="375"/>
      <c r="DG146" s="375"/>
      <c r="DH146" s="375"/>
      <c r="DI146" s="375"/>
      <c r="DJ146" s="375"/>
      <c r="DK146" s="375"/>
    </row>
    <row r="147" spans="1:115" s="37" customFormat="1" ht="13.5" customHeight="1" thickBot="1">
      <c r="A147" s="443"/>
      <c r="B147" s="46" t="s">
        <v>21</v>
      </c>
      <c r="C147" s="47"/>
      <c r="D147" s="48">
        <v>76.900000000000006</v>
      </c>
      <c r="E147" s="48">
        <v>22.68</v>
      </c>
      <c r="F147" s="49">
        <v>21.5</v>
      </c>
      <c r="G147" s="262">
        <f>SUM(K147,S147,W147,AE147,AI147,AQ147)</f>
        <v>48651</v>
      </c>
      <c r="H147" s="149"/>
      <c r="I147" s="149">
        <v>3.6</v>
      </c>
      <c r="J147" s="149"/>
      <c r="K147" s="269">
        <v>1514</v>
      </c>
      <c r="L147" s="50"/>
      <c r="M147" s="50"/>
      <c r="N147" s="50"/>
      <c r="O147" s="50"/>
      <c r="P147" s="50"/>
      <c r="Q147" s="50"/>
      <c r="R147" s="50"/>
      <c r="S147" s="51">
        <v>1314</v>
      </c>
      <c r="T147" s="50"/>
      <c r="U147" s="50"/>
      <c r="V147" s="149"/>
      <c r="W147" s="269">
        <v>14057</v>
      </c>
      <c r="X147" s="50"/>
      <c r="Y147" s="50"/>
      <c r="Z147" s="50"/>
      <c r="AA147" s="50"/>
      <c r="AB147" s="50"/>
      <c r="AC147" s="50">
        <v>10</v>
      </c>
      <c r="AD147" s="50"/>
      <c r="AE147" s="280">
        <v>19913</v>
      </c>
      <c r="AF147" s="52"/>
      <c r="AG147" s="50">
        <v>7.9</v>
      </c>
      <c r="AH147" s="50"/>
      <c r="AI147" s="51">
        <v>7691</v>
      </c>
      <c r="AJ147" s="50"/>
      <c r="AK147" s="50"/>
      <c r="AL147" s="50"/>
      <c r="AM147" s="50"/>
      <c r="AN147" s="50"/>
      <c r="AO147" s="50"/>
      <c r="AP147" s="50"/>
      <c r="AQ147" s="312">
        <v>4162</v>
      </c>
      <c r="AR147" s="385"/>
      <c r="AS147" s="375"/>
      <c r="AT147" s="375"/>
      <c r="AU147" s="375"/>
      <c r="AV147" s="340"/>
      <c r="AW147" s="375"/>
      <c r="AX147" s="375"/>
      <c r="AY147" s="375"/>
      <c r="AZ147" s="375"/>
      <c r="BA147" s="375"/>
      <c r="BB147" s="375"/>
      <c r="BC147" s="375"/>
      <c r="BD147" s="375"/>
      <c r="BE147" s="375"/>
      <c r="BF147" s="375"/>
      <c r="BG147" s="375"/>
      <c r="BH147" s="375"/>
      <c r="BI147" s="375"/>
      <c r="BJ147" s="375"/>
      <c r="BK147" s="375"/>
      <c r="BL147" s="375"/>
      <c r="BM147" s="375"/>
      <c r="BN147" s="375"/>
      <c r="BO147" s="375"/>
      <c r="BP147" s="375"/>
      <c r="BQ147" s="375"/>
      <c r="BR147" s="375"/>
      <c r="BS147" s="375"/>
      <c r="BT147" s="375"/>
      <c r="BU147" s="375"/>
      <c r="BV147" s="375"/>
      <c r="BW147" s="375"/>
      <c r="BX147" s="375"/>
      <c r="BY147" s="375"/>
      <c r="BZ147" s="375"/>
      <c r="CA147" s="375"/>
      <c r="CB147" s="375"/>
      <c r="CC147" s="375"/>
      <c r="CD147" s="375"/>
      <c r="CE147" s="375"/>
      <c r="CF147" s="375"/>
      <c r="CG147" s="375"/>
      <c r="CH147" s="375"/>
      <c r="CI147" s="375"/>
      <c r="CJ147" s="375"/>
      <c r="CK147" s="375"/>
      <c r="CL147" s="375"/>
      <c r="CM147" s="375"/>
      <c r="CN147" s="375"/>
      <c r="CO147" s="375"/>
      <c r="CP147" s="375"/>
      <c r="CQ147" s="375"/>
      <c r="CR147" s="375"/>
      <c r="CS147" s="375"/>
      <c r="CT147" s="375"/>
      <c r="CU147" s="375"/>
      <c r="CV147" s="375"/>
      <c r="CW147" s="375"/>
      <c r="CX147" s="375"/>
      <c r="CY147" s="375"/>
      <c r="CZ147" s="375"/>
      <c r="DA147" s="375"/>
      <c r="DB147" s="375"/>
      <c r="DC147" s="375"/>
      <c r="DD147" s="375"/>
      <c r="DE147" s="375"/>
      <c r="DF147" s="375"/>
      <c r="DG147" s="375"/>
      <c r="DH147" s="375"/>
      <c r="DI147" s="375"/>
      <c r="DJ147" s="375"/>
      <c r="DK147" s="375"/>
    </row>
    <row r="148" spans="1:115" s="37" customFormat="1" ht="82.5" customHeight="1" thickTop="1">
      <c r="A148" s="444">
        <v>58</v>
      </c>
      <c r="B148" s="132" t="s">
        <v>14</v>
      </c>
      <c r="C148" s="133" t="s">
        <v>34</v>
      </c>
      <c r="D148" s="121"/>
      <c r="E148" s="121"/>
      <c r="F148" s="122"/>
      <c r="G148" s="122"/>
      <c r="H148" s="31"/>
      <c r="I148" s="32"/>
      <c r="J148" s="31" t="s">
        <v>583</v>
      </c>
      <c r="K148" s="32" t="s">
        <v>584</v>
      </c>
      <c r="L148" s="27"/>
      <c r="M148" s="27"/>
      <c r="N148" s="27"/>
      <c r="O148" s="27"/>
      <c r="P148" s="31" t="s">
        <v>262</v>
      </c>
      <c r="Q148" s="27">
        <v>5.7</v>
      </c>
      <c r="R148" s="27"/>
      <c r="S148" s="27"/>
      <c r="T148" s="27"/>
      <c r="U148" s="27"/>
      <c r="V148" s="83" t="s">
        <v>585</v>
      </c>
      <c r="W148" s="83" t="s">
        <v>684</v>
      </c>
      <c r="X148" s="31"/>
      <c r="Y148" s="27"/>
      <c r="Z148" s="27"/>
      <c r="AA148" s="27"/>
      <c r="AB148" s="31" t="s">
        <v>93</v>
      </c>
      <c r="AC148" s="27">
        <v>20</v>
      </c>
      <c r="AD148" s="266"/>
      <c r="AE148" s="266"/>
      <c r="AF148" s="78"/>
      <c r="AG148" s="27"/>
      <c r="AH148" s="83" t="s">
        <v>582</v>
      </c>
      <c r="AI148" s="123">
        <v>6514</v>
      </c>
      <c r="AJ148" s="35" t="s">
        <v>94</v>
      </c>
      <c r="AK148" s="27">
        <v>3.8</v>
      </c>
      <c r="AL148" s="27"/>
      <c r="AM148" s="27"/>
      <c r="AN148" s="27"/>
      <c r="AO148" s="27"/>
      <c r="AP148" s="31" t="s">
        <v>381</v>
      </c>
      <c r="AQ148" s="314" t="s">
        <v>382</v>
      </c>
      <c r="AR148" s="385"/>
      <c r="AS148" s="375"/>
      <c r="AT148" s="375"/>
      <c r="AU148" s="375"/>
      <c r="AV148" s="340"/>
      <c r="AW148" s="375"/>
      <c r="AX148" s="375"/>
      <c r="AY148" s="375"/>
      <c r="AZ148" s="375"/>
      <c r="BA148" s="375"/>
      <c r="BB148" s="375"/>
      <c r="BC148" s="375"/>
      <c r="BD148" s="375"/>
      <c r="BE148" s="375"/>
      <c r="BF148" s="375"/>
      <c r="BG148" s="375"/>
      <c r="BH148" s="375"/>
      <c r="BI148" s="375"/>
      <c r="BJ148" s="375"/>
      <c r="BK148" s="375"/>
      <c r="BL148" s="375"/>
      <c r="BM148" s="375"/>
      <c r="BN148" s="375"/>
      <c r="BO148" s="375"/>
      <c r="BP148" s="375"/>
      <c r="BQ148" s="375"/>
      <c r="BR148" s="375"/>
      <c r="BS148" s="375"/>
      <c r="BT148" s="375"/>
      <c r="BU148" s="375"/>
      <c r="BV148" s="375"/>
      <c r="BW148" s="375"/>
      <c r="BX148" s="375"/>
      <c r="BY148" s="375"/>
      <c r="BZ148" s="375"/>
      <c r="CA148" s="375"/>
      <c r="CB148" s="375"/>
      <c r="CC148" s="375"/>
      <c r="CD148" s="375"/>
      <c r="CE148" s="375"/>
      <c r="CF148" s="375"/>
      <c r="CG148" s="375"/>
      <c r="CH148" s="375"/>
      <c r="CI148" s="375"/>
      <c r="CJ148" s="375"/>
      <c r="CK148" s="375"/>
      <c r="CL148" s="375"/>
      <c r="CM148" s="375"/>
      <c r="CN148" s="375"/>
      <c r="CO148" s="375"/>
      <c r="CP148" s="375"/>
      <c r="CQ148" s="375"/>
      <c r="CR148" s="375"/>
      <c r="CS148" s="375"/>
      <c r="CT148" s="375"/>
      <c r="CU148" s="375"/>
      <c r="CV148" s="375"/>
      <c r="CW148" s="375"/>
      <c r="CX148" s="375"/>
      <c r="CY148" s="375"/>
      <c r="CZ148" s="375"/>
      <c r="DA148" s="375"/>
      <c r="DB148" s="375"/>
      <c r="DC148" s="375"/>
      <c r="DD148" s="375"/>
      <c r="DE148" s="375"/>
      <c r="DF148" s="375"/>
      <c r="DG148" s="375"/>
      <c r="DH148" s="375"/>
      <c r="DI148" s="375"/>
      <c r="DJ148" s="375"/>
      <c r="DK148" s="375"/>
    </row>
    <row r="149" spans="1:115" s="37" customFormat="1" ht="12.75" customHeight="1" thickBot="1">
      <c r="A149" s="443"/>
      <c r="B149" s="46" t="s">
        <v>21</v>
      </c>
      <c r="C149" s="47"/>
      <c r="D149" s="124">
        <v>101.21</v>
      </c>
      <c r="E149" s="124">
        <v>-71.36</v>
      </c>
      <c r="F149" s="49">
        <v>29.5</v>
      </c>
      <c r="G149" s="271">
        <f>SUM(K149,W149,AI149,AQ149)</f>
        <v>214082</v>
      </c>
      <c r="H149" s="284"/>
      <c r="I149" s="118"/>
      <c r="J149" s="284"/>
      <c r="K149" s="118">
        <v>122906</v>
      </c>
      <c r="L149" s="284"/>
      <c r="M149" s="284"/>
      <c r="N149" s="284"/>
      <c r="O149" s="284"/>
      <c r="P149" s="284"/>
      <c r="Q149" s="284">
        <v>5.7</v>
      </c>
      <c r="R149" s="284"/>
      <c r="S149" s="284"/>
      <c r="T149" s="284"/>
      <c r="U149" s="284"/>
      <c r="V149" s="284"/>
      <c r="W149" s="118">
        <v>66170</v>
      </c>
      <c r="X149" s="284"/>
      <c r="Y149" s="284"/>
      <c r="Z149" s="284"/>
      <c r="AA149" s="284"/>
      <c r="AB149" s="284"/>
      <c r="AC149" s="284">
        <v>20</v>
      </c>
      <c r="AD149" s="50"/>
      <c r="AE149" s="50"/>
      <c r="AF149" s="52"/>
      <c r="AG149" s="284"/>
      <c r="AH149" s="284"/>
      <c r="AI149" s="118">
        <v>6514</v>
      </c>
      <c r="AJ149" s="284"/>
      <c r="AK149" s="284">
        <v>3.8</v>
      </c>
      <c r="AL149" s="50"/>
      <c r="AM149" s="50"/>
      <c r="AN149" s="50"/>
      <c r="AO149" s="284"/>
      <c r="AP149" s="284"/>
      <c r="AQ149" s="318">
        <v>18492</v>
      </c>
      <c r="AR149" s="385"/>
      <c r="AS149" s="375"/>
      <c r="AT149" s="375"/>
      <c r="AU149" s="375"/>
      <c r="AV149" s="340"/>
      <c r="AW149" s="375"/>
      <c r="AX149" s="375"/>
      <c r="AY149" s="375"/>
      <c r="AZ149" s="375"/>
      <c r="BA149" s="375"/>
      <c r="BB149" s="375"/>
      <c r="BC149" s="375"/>
      <c r="BD149" s="375"/>
      <c r="BE149" s="375"/>
      <c r="BF149" s="375"/>
      <c r="BG149" s="375"/>
      <c r="BH149" s="375"/>
      <c r="BI149" s="375"/>
      <c r="BJ149" s="375"/>
      <c r="BK149" s="375"/>
      <c r="BL149" s="375"/>
      <c r="BM149" s="375"/>
      <c r="BN149" s="375"/>
      <c r="BO149" s="375"/>
      <c r="BP149" s="375"/>
      <c r="BQ149" s="375"/>
      <c r="BR149" s="375"/>
      <c r="BS149" s="375"/>
      <c r="BT149" s="375"/>
      <c r="BU149" s="375"/>
      <c r="BV149" s="375"/>
      <c r="BW149" s="375"/>
      <c r="BX149" s="375"/>
      <c r="BY149" s="375"/>
      <c r="BZ149" s="375"/>
      <c r="CA149" s="375"/>
      <c r="CB149" s="375"/>
      <c r="CC149" s="375"/>
      <c r="CD149" s="375"/>
      <c r="CE149" s="375"/>
      <c r="CF149" s="375"/>
      <c r="CG149" s="375"/>
      <c r="CH149" s="375"/>
      <c r="CI149" s="375"/>
      <c r="CJ149" s="375"/>
      <c r="CK149" s="375"/>
      <c r="CL149" s="375"/>
      <c r="CM149" s="375"/>
      <c r="CN149" s="375"/>
      <c r="CO149" s="375"/>
      <c r="CP149" s="375"/>
      <c r="CQ149" s="375"/>
      <c r="CR149" s="375"/>
      <c r="CS149" s="375"/>
      <c r="CT149" s="375"/>
      <c r="CU149" s="375"/>
      <c r="CV149" s="375"/>
      <c r="CW149" s="375"/>
      <c r="CX149" s="375"/>
      <c r="CY149" s="375"/>
      <c r="CZ149" s="375"/>
      <c r="DA149" s="375"/>
      <c r="DB149" s="375"/>
      <c r="DC149" s="375"/>
      <c r="DD149" s="375"/>
      <c r="DE149" s="375"/>
      <c r="DF149" s="375"/>
      <c r="DG149" s="375"/>
      <c r="DH149" s="375"/>
      <c r="DI149" s="375"/>
      <c r="DJ149" s="375"/>
      <c r="DK149" s="375"/>
    </row>
    <row r="150" spans="1:115" s="37" customFormat="1" ht="60.75" customHeight="1" thickTop="1">
      <c r="A150" s="444">
        <v>59</v>
      </c>
      <c r="B150" s="132" t="s">
        <v>14</v>
      </c>
      <c r="C150" s="175">
        <v>3</v>
      </c>
      <c r="D150" s="134"/>
      <c r="E150" s="134"/>
      <c r="F150" s="122"/>
      <c r="G150" s="122"/>
      <c r="H150" s="27"/>
      <c r="I150" s="27"/>
      <c r="J150" s="27"/>
      <c r="K150" s="27"/>
      <c r="L150" s="27"/>
      <c r="M150" s="27"/>
      <c r="N150" s="27"/>
      <c r="O150" s="27"/>
      <c r="P150" s="31" t="s">
        <v>264</v>
      </c>
      <c r="Q150" s="27">
        <v>28.5</v>
      </c>
      <c r="R150" s="27" t="s">
        <v>393</v>
      </c>
      <c r="S150" s="28">
        <v>4818</v>
      </c>
      <c r="T150" s="27"/>
      <c r="U150" s="27"/>
      <c r="V150" s="31" t="s">
        <v>589</v>
      </c>
      <c r="W150" s="31" t="s">
        <v>590</v>
      </c>
      <c r="X150" s="27"/>
      <c r="Y150" s="27"/>
      <c r="Z150" s="27"/>
      <c r="AA150" s="27"/>
      <c r="AB150" s="31" t="s">
        <v>92</v>
      </c>
      <c r="AC150" s="27">
        <v>10</v>
      </c>
      <c r="AD150" s="194"/>
      <c r="AE150" s="205"/>
      <c r="AF150" s="111" t="s">
        <v>190</v>
      </c>
      <c r="AG150" s="27">
        <v>15.2</v>
      </c>
      <c r="AH150" s="31" t="s">
        <v>586</v>
      </c>
      <c r="AI150" s="28">
        <v>3363</v>
      </c>
      <c r="AJ150" s="35" t="s">
        <v>94</v>
      </c>
      <c r="AK150" s="27">
        <v>3.8</v>
      </c>
      <c r="AL150" s="194"/>
      <c r="AM150" s="205"/>
      <c r="AN150" s="78" t="s">
        <v>95</v>
      </c>
      <c r="AO150" s="27">
        <v>2.9</v>
      </c>
      <c r="AP150" s="31" t="s">
        <v>587</v>
      </c>
      <c r="AQ150" s="317" t="s">
        <v>588</v>
      </c>
      <c r="AR150" s="385"/>
      <c r="AS150" s="375"/>
      <c r="AT150" s="375"/>
      <c r="AU150" s="375"/>
      <c r="AV150" s="340"/>
      <c r="AW150" s="375"/>
      <c r="AX150" s="375"/>
      <c r="AY150" s="375"/>
      <c r="AZ150" s="375"/>
      <c r="BA150" s="375"/>
      <c r="BB150" s="375"/>
      <c r="BC150" s="375"/>
      <c r="BD150" s="375"/>
      <c r="BE150" s="375"/>
      <c r="BF150" s="375"/>
      <c r="BG150" s="375"/>
      <c r="BH150" s="375"/>
      <c r="BI150" s="375"/>
      <c r="BJ150" s="375"/>
      <c r="BK150" s="375"/>
      <c r="BL150" s="375"/>
      <c r="BM150" s="375"/>
      <c r="BN150" s="375"/>
      <c r="BO150" s="375"/>
      <c r="BP150" s="375"/>
      <c r="BQ150" s="375"/>
      <c r="BR150" s="375"/>
      <c r="BS150" s="375"/>
      <c r="BT150" s="375"/>
      <c r="BU150" s="375"/>
      <c r="BV150" s="375"/>
      <c r="BW150" s="375"/>
      <c r="BX150" s="375"/>
      <c r="BY150" s="375"/>
      <c r="BZ150" s="375"/>
      <c r="CA150" s="375"/>
      <c r="CB150" s="375"/>
      <c r="CC150" s="375"/>
      <c r="CD150" s="375"/>
      <c r="CE150" s="375"/>
      <c r="CF150" s="375"/>
      <c r="CG150" s="375"/>
      <c r="CH150" s="375"/>
      <c r="CI150" s="375"/>
      <c r="CJ150" s="375"/>
      <c r="CK150" s="375"/>
      <c r="CL150" s="375"/>
      <c r="CM150" s="375"/>
      <c r="CN150" s="375"/>
      <c r="CO150" s="375"/>
      <c r="CP150" s="375"/>
      <c r="CQ150" s="375"/>
      <c r="CR150" s="375"/>
      <c r="CS150" s="375"/>
      <c r="CT150" s="375"/>
      <c r="CU150" s="375"/>
      <c r="CV150" s="375"/>
      <c r="CW150" s="375"/>
      <c r="CX150" s="375"/>
      <c r="CY150" s="375"/>
      <c r="CZ150" s="375"/>
      <c r="DA150" s="375"/>
      <c r="DB150" s="375"/>
      <c r="DC150" s="375"/>
      <c r="DD150" s="375"/>
      <c r="DE150" s="375"/>
      <c r="DF150" s="375"/>
      <c r="DG150" s="375"/>
      <c r="DH150" s="375"/>
      <c r="DI150" s="375"/>
      <c r="DJ150" s="375"/>
      <c r="DK150" s="375"/>
    </row>
    <row r="151" spans="1:115" s="37" customFormat="1" ht="12.75" customHeight="1" thickBot="1">
      <c r="A151" s="443"/>
      <c r="B151" s="46" t="s">
        <v>21</v>
      </c>
      <c r="C151" s="47"/>
      <c r="D151" s="48">
        <v>107.3</v>
      </c>
      <c r="E151" s="48">
        <v>39.74</v>
      </c>
      <c r="F151" s="49">
        <v>60.4</v>
      </c>
      <c r="G151" s="262">
        <f>SUM(S151,W151,AI151,AQ151)</f>
        <v>13378</v>
      </c>
      <c r="H151" s="50"/>
      <c r="I151" s="50"/>
      <c r="J151" s="50"/>
      <c r="K151" s="50"/>
      <c r="L151" s="50"/>
      <c r="M151" s="50"/>
      <c r="N151" s="50"/>
      <c r="O151" s="50"/>
      <c r="P151" s="50"/>
      <c r="Q151" s="50">
        <v>28.5</v>
      </c>
      <c r="R151" s="50"/>
      <c r="S151" s="51">
        <v>4818</v>
      </c>
      <c r="T151" s="50"/>
      <c r="U151" s="50"/>
      <c r="V151" s="50"/>
      <c r="W151" s="50">
        <v>692</v>
      </c>
      <c r="X151" s="50"/>
      <c r="Y151" s="50"/>
      <c r="Z151" s="50"/>
      <c r="AA151" s="50"/>
      <c r="AB151" s="50"/>
      <c r="AC151" s="50">
        <v>10</v>
      </c>
      <c r="AD151" s="50"/>
      <c r="AE151" s="50"/>
      <c r="AF151" s="52"/>
      <c r="AG151" s="50">
        <v>15.2</v>
      </c>
      <c r="AH151" s="50"/>
      <c r="AI151" s="51">
        <v>3363</v>
      </c>
      <c r="AJ151" s="50"/>
      <c r="AK151" s="50">
        <v>3.8</v>
      </c>
      <c r="AL151" s="50"/>
      <c r="AM151" s="50"/>
      <c r="AN151" s="50"/>
      <c r="AO151" s="50">
        <v>2.9</v>
      </c>
      <c r="AP151" s="50"/>
      <c r="AQ151" s="312">
        <v>4505</v>
      </c>
      <c r="AR151" s="385"/>
      <c r="AS151" s="375"/>
      <c r="AT151" s="375"/>
      <c r="AU151" s="375"/>
      <c r="AV151" s="340"/>
      <c r="AW151" s="375"/>
      <c r="AX151" s="375"/>
      <c r="AY151" s="375"/>
      <c r="AZ151" s="375"/>
      <c r="BA151" s="375"/>
      <c r="BB151" s="375"/>
      <c r="BC151" s="375"/>
      <c r="BD151" s="375"/>
      <c r="BE151" s="375"/>
      <c r="BF151" s="375"/>
      <c r="BG151" s="375"/>
      <c r="BH151" s="375"/>
      <c r="BI151" s="375"/>
      <c r="BJ151" s="375"/>
      <c r="BK151" s="375"/>
      <c r="BL151" s="375"/>
      <c r="BM151" s="375"/>
      <c r="BN151" s="375"/>
      <c r="BO151" s="375"/>
      <c r="BP151" s="375"/>
      <c r="BQ151" s="375"/>
      <c r="BR151" s="375"/>
      <c r="BS151" s="375"/>
      <c r="BT151" s="375"/>
      <c r="BU151" s="375"/>
      <c r="BV151" s="375"/>
      <c r="BW151" s="375"/>
      <c r="BX151" s="375"/>
      <c r="BY151" s="375"/>
      <c r="BZ151" s="375"/>
      <c r="CA151" s="375"/>
      <c r="CB151" s="375"/>
      <c r="CC151" s="375"/>
      <c r="CD151" s="375"/>
      <c r="CE151" s="375"/>
      <c r="CF151" s="375"/>
      <c r="CG151" s="375"/>
      <c r="CH151" s="375"/>
      <c r="CI151" s="375"/>
      <c r="CJ151" s="375"/>
      <c r="CK151" s="375"/>
      <c r="CL151" s="375"/>
      <c r="CM151" s="375"/>
      <c r="CN151" s="375"/>
      <c r="CO151" s="375"/>
      <c r="CP151" s="375"/>
      <c r="CQ151" s="375"/>
      <c r="CR151" s="375"/>
      <c r="CS151" s="375"/>
      <c r="CT151" s="375"/>
      <c r="CU151" s="375"/>
      <c r="CV151" s="375"/>
      <c r="CW151" s="375"/>
      <c r="CX151" s="375"/>
      <c r="CY151" s="375"/>
      <c r="CZ151" s="375"/>
      <c r="DA151" s="375"/>
      <c r="DB151" s="375"/>
      <c r="DC151" s="375"/>
      <c r="DD151" s="375"/>
      <c r="DE151" s="375"/>
      <c r="DF151" s="375"/>
      <c r="DG151" s="375"/>
      <c r="DH151" s="375"/>
      <c r="DI151" s="375"/>
      <c r="DJ151" s="375"/>
      <c r="DK151" s="375"/>
    </row>
    <row r="152" spans="1:115" s="37" customFormat="1" ht="58.5" customHeight="1" thickTop="1">
      <c r="A152" s="444">
        <v>60</v>
      </c>
      <c r="B152" s="161" t="s">
        <v>14</v>
      </c>
      <c r="C152" s="175">
        <v>5</v>
      </c>
      <c r="D152" s="146"/>
      <c r="E152" s="146"/>
      <c r="F152" s="163" t="s">
        <v>202</v>
      </c>
      <c r="G152" s="211"/>
      <c r="H152" s="27"/>
      <c r="I152" s="27"/>
      <c r="J152" s="27"/>
      <c r="K152" s="27"/>
      <c r="L152" s="27"/>
      <c r="M152" s="27"/>
      <c r="N152" s="27"/>
      <c r="O152" s="27"/>
      <c r="P152" s="31" t="s">
        <v>136</v>
      </c>
      <c r="Q152" s="27">
        <v>19</v>
      </c>
      <c r="R152" s="27"/>
      <c r="S152" s="27"/>
      <c r="T152" s="27"/>
      <c r="U152" s="27"/>
      <c r="V152" s="27"/>
      <c r="W152" s="27"/>
      <c r="X152" s="31"/>
      <c r="Y152" s="27"/>
      <c r="Z152" s="27"/>
      <c r="AA152" s="27"/>
      <c r="AB152" s="31"/>
      <c r="AC152" s="27"/>
      <c r="AD152" s="27"/>
      <c r="AE152" s="27"/>
      <c r="AF152" s="33"/>
      <c r="AG152" s="27"/>
      <c r="AH152" s="27" t="s">
        <v>307</v>
      </c>
      <c r="AI152" s="28">
        <v>1202</v>
      </c>
      <c r="AJ152" s="27"/>
      <c r="AK152" s="27"/>
      <c r="AL152" s="194"/>
      <c r="AM152" s="205"/>
      <c r="AN152" s="78"/>
      <c r="AO152" s="27"/>
      <c r="AP152" s="31" t="s">
        <v>383</v>
      </c>
      <c r="AQ152" s="313">
        <v>3993</v>
      </c>
      <c r="AR152" s="385"/>
      <c r="AS152" s="375"/>
      <c r="AT152" s="375"/>
      <c r="AU152" s="375"/>
      <c r="AV152" s="340"/>
      <c r="AW152" s="375"/>
      <c r="AX152" s="375"/>
      <c r="AY152" s="375"/>
      <c r="AZ152" s="375"/>
      <c r="BA152" s="375"/>
      <c r="BB152" s="375"/>
      <c r="BC152" s="375"/>
      <c r="BD152" s="375"/>
      <c r="BE152" s="375"/>
      <c r="BF152" s="375"/>
      <c r="BG152" s="375"/>
      <c r="BH152" s="375"/>
      <c r="BI152" s="375"/>
      <c r="BJ152" s="375"/>
      <c r="BK152" s="375"/>
      <c r="BL152" s="375"/>
      <c r="BM152" s="375"/>
      <c r="BN152" s="375"/>
      <c r="BO152" s="375"/>
      <c r="BP152" s="375"/>
      <c r="BQ152" s="375"/>
      <c r="BR152" s="375"/>
      <c r="BS152" s="375"/>
      <c r="BT152" s="375"/>
      <c r="BU152" s="375"/>
      <c r="BV152" s="375"/>
      <c r="BW152" s="375"/>
      <c r="BX152" s="375"/>
      <c r="BY152" s="375"/>
      <c r="BZ152" s="375"/>
      <c r="CA152" s="375"/>
      <c r="CB152" s="375"/>
      <c r="CC152" s="375"/>
      <c r="CD152" s="375"/>
      <c r="CE152" s="375"/>
      <c r="CF152" s="375"/>
      <c r="CG152" s="375"/>
      <c r="CH152" s="375"/>
      <c r="CI152" s="375"/>
      <c r="CJ152" s="375"/>
      <c r="CK152" s="375"/>
      <c r="CL152" s="375"/>
      <c r="CM152" s="375"/>
      <c r="CN152" s="375"/>
      <c r="CO152" s="375"/>
      <c r="CP152" s="375"/>
      <c r="CQ152" s="375"/>
      <c r="CR152" s="375"/>
      <c r="CS152" s="375"/>
      <c r="CT152" s="375"/>
      <c r="CU152" s="375"/>
      <c r="CV152" s="375"/>
      <c r="CW152" s="375"/>
      <c r="CX152" s="375"/>
      <c r="CY152" s="375"/>
      <c r="CZ152" s="375"/>
      <c r="DA152" s="375"/>
      <c r="DB152" s="375"/>
      <c r="DC152" s="375"/>
      <c r="DD152" s="375"/>
      <c r="DE152" s="375"/>
      <c r="DF152" s="375"/>
      <c r="DG152" s="375"/>
      <c r="DH152" s="375"/>
      <c r="DI152" s="375"/>
      <c r="DJ152" s="375"/>
      <c r="DK152" s="375"/>
    </row>
    <row r="153" spans="1:115" s="37" customFormat="1" ht="12.75" customHeight="1" thickBot="1">
      <c r="A153" s="443"/>
      <c r="B153" s="181" t="s">
        <v>21</v>
      </c>
      <c r="C153" s="47"/>
      <c r="D153" s="48">
        <v>65.22</v>
      </c>
      <c r="E153" s="48">
        <v>16.36</v>
      </c>
      <c r="F153" s="49">
        <v>19</v>
      </c>
      <c r="G153" s="262">
        <f>SUM(AI153,AQ153)</f>
        <v>5195</v>
      </c>
      <c r="H153" s="50"/>
      <c r="I153" s="50"/>
      <c r="J153" s="50"/>
      <c r="K153" s="50"/>
      <c r="L153" s="50"/>
      <c r="M153" s="50"/>
      <c r="N153" s="50"/>
      <c r="O153" s="50"/>
      <c r="P153" s="50"/>
      <c r="Q153" s="50">
        <v>19</v>
      </c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2"/>
      <c r="AG153" s="50"/>
      <c r="AH153" s="50"/>
      <c r="AI153" s="51">
        <v>1202</v>
      </c>
      <c r="AJ153" s="50"/>
      <c r="AK153" s="50"/>
      <c r="AL153" s="50"/>
      <c r="AM153" s="50"/>
      <c r="AN153" s="50"/>
      <c r="AO153" s="50"/>
      <c r="AP153" s="50"/>
      <c r="AQ153" s="312">
        <v>3993</v>
      </c>
      <c r="AR153" s="385"/>
      <c r="AS153" s="375"/>
      <c r="AT153" s="375"/>
      <c r="AU153" s="375"/>
      <c r="AV153" s="340"/>
      <c r="AW153" s="375"/>
      <c r="AX153" s="375"/>
      <c r="AY153" s="375"/>
      <c r="AZ153" s="375"/>
      <c r="BA153" s="375"/>
      <c r="BB153" s="375"/>
      <c r="BC153" s="375"/>
      <c r="BD153" s="375"/>
      <c r="BE153" s="375"/>
      <c r="BF153" s="375"/>
      <c r="BG153" s="375"/>
      <c r="BH153" s="375"/>
      <c r="BI153" s="375"/>
      <c r="BJ153" s="375"/>
      <c r="BK153" s="375"/>
      <c r="BL153" s="375"/>
      <c r="BM153" s="375"/>
      <c r="BN153" s="375"/>
      <c r="BO153" s="375"/>
      <c r="BP153" s="375"/>
      <c r="BQ153" s="375"/>
      <c r="BR153" s="375"/>
      <c r="BS153" s="375"/>
      <c r="BT153" s="375"/>
      <c r="BU153" s="375"/>
      <c r="BV153" s="375"/>
      <c r="BW153" s="375"/>
      <c r="BX153" s="375"/>
      <c r="BY153" s="375"/>
      <c r="BZ153" s="375"/>
      <c r="CA153" s="375"/>
      <c r="CB153" s="375"/>
      <c r="CC153" s="375"/>
      <c r="CD153" s="375"/>
      <c r="CE153" s="375"/>
      <c r="CF153" s="375"/>
      <c r="CG153" s="375"/>
      <c r="CH153" s="375"/>
      <c r="CI153" s="375"/>
      <c r="CJ153" s="375"/>
      <c r="CK153" s="375"/>
      <c r="CL153" s="375"/>
      <c r="CM153" s="375"/>
      <c r="CN153" s="375"/>
      <c r="CO153" s="375"/>
      <c r="CP153" s="375"/>
      <c r="CQ153" s="375"/>
      <c r="CR153" s="375"/>
      <c r="CS153" s="375"/>
      <c r="CT153" s="375"/>
      <c r="CU153" s="375"/>
      <c r="CV153" s="375"/>
      <c r="CW153" s="375"/>
      <c r="CX153" s="375"/>
      <c r="CY153" s="375"/>
      <c r="CZ153" s="375"/>
      <c r="DA153" s="375"/>
      <c r="DB153" s="375"/>
      <c r="DC153" s="375"/>
      <c r="DD153" s="375"/>
      <c r="DE153" s="375"/>
      <c r="DF153" s="375"/>
      <c r="DG153" s="375"/>
      <c r="DH153" s="375"/>
      <c r="DI153" s="375"/>
      <c r="DJ153" s="375"/>
      <c r="DK153" s="375"/>
    </row>
    <row r="154" spans="1:115" s="37" customFormat="1" ht="96" customHeight="1" thickTop="1">
      <c r="A154" s="444">
        <v>61</v>
      </c>
      <c r="B154" s="447" t="s">
        <v>14</v>
      </c>
      <c r="C154" s="467">
        <v>7</v>
      </c>
      <c r="D154" s="451"/>
      <c r="E154" s="451"/>
      <c r="F154" s="431"/>
      <c r="G154" s="431"/>
      <c r="H154" s="27"/>
      <c r="I154" s="27"/>
      <c r="J154" s="27"/>
      <c r="K154" s="27"/>
      <c r="L154" s="27"/>
      <c r="M154" s="27"/>
      <c r="N154" s="27"/>
      <c r="O154" s="27"/>
      <c r="P154" s="31"/>
      <c r="Q154" s="27"/>
      <c r="R154" s="27" t="s">
        <v>302</v>
      </c>
      <c r="S154" s="28">
        <v>2412</v>
      </c>
      <c r="T154" s="27"/>
      <c r="U154" s="27"/>
      <c r="V154" s="27"/>
      <c r="W154" s="27"/>
      <c r="X154" s="31"/>
      <c r="Y154" s="27"/>
      <c r="Z154" s="27"/>
      <c r="AA154" s="27"/>
      <c r="AB154" s="31" t="s">
        <v>96</v>
      </c>
      <c r="AC154" s="27">
        <v>41.8</v>
      </c>
      <c r="AD154" s="31" t="s">
        <v>384</v>
      </c>
      <c r="AE154" s="28">
        <v>7679</v>
      </c>
      <c r="AF154" s="33" t="s">
        <v>272</v>
      </c>
      <c r="AG154" s="27">
        <v>6.8</v>
      </c>
      <c r="AH154" s="83" t="s">
        <v>591</v>
      </c>
      <c r="AI154" s="123">
        <v>30705</v>
      </c>
      <c r="AJ154" s="35" t="s">
        <v>97</v>
      </c>
      <c r="AK154" s="27">
        <v>5.4</v>
      </c>
      <c r="AL154" s="27"/>
      <c r="AM154" s="27"/>
      <c r="AN154" s="33" t="s">
        <v>274</v>
      </c>
      <c r="AO154" s="27">
        <v>35.4</v>
      </c>
      <c r="AP154" s="27"/>
      <c r="AQ154" s="315"/>
      <c r="AR154" s="385"/>
      <c r="AS154" s="375"/>
      <c r="AT154" s="375"/>
      <c r="AU154" s="375"/>
      <c r="AV154" s="340"/>
      <c r="AW154" s="375"/>
      <c r="AX154" s="375"/>
      <c r="AY154" s="375"/>
      <c r="AZ154" s="375"/>
      <c r="BA154" s="375"/>
      <c r="BB154" s="375"/>
      <c r="BC154" s="375"/>
      <c r="BD154" s="375"/>
      <c r="BE154" s="375"/>
      <c r="BF154" s="375"/>
      <c r="BG154" s="375"/>
      <c r="BH154" s="375"/>
      <c r="BI154" s="375"/>
      <c r="BJ154" s="375"/>
      <c r="BK154" s="375"/>
      <c r="BL154" s="375"/>
      <c r="BM154" s="375"/>
      <c r="BN154" s="375"/>
      <c r="BO154" s="375"/>
      <c r="BP154" s="375"/>
      <c r="BQ154" s="375"/>
      <c r="BR154" s="375"/>
      <c r="BS154" s="375"/>
      <c r="BT154" s="375"/>
      <c r="BU154" s="375"/>
      <c r="BV154" s="375"/>
      <c r="BW154" s="375"/>
      <c r="BX154" s="375"/>
      <c r="BY154" s="375"/>
      <c r="BZ154" s="375"/>
      <c r="CA154" s="375"/>
      <c r="CB154" s="375"/>
      <c r="CC154" s="375"/>
      <c r="CD154" s="375"/>
      <c r="CE154" s="375"/>
      <c r="CF154" s="375"/>
      <c r="CG154" s="375"/>
      <c r="CH154" s="375"/>
      <c r="CI154" s="375"/>
      <c r="CJ154" s="375"/>
      <c r="CK154" s="375"/>
      <c r="CL154" s="375"/>
      <c r="CM154" s="375"/>
      <c r="CN154" s="375"/>
      <c r="CO154" s="375"/>
      <c r="CP154" s="375"/>
      <c r="CQ154" s="375"/>
      <c r="CR154" s="375"/>
      <c r="CS154" s="375"/>
      <c r="CT154" s="375"/>
      <c r="CU154" s="375"/>
      <c r="CV154" s="375"/>
      <c r="CW154" s="375"/>
      <c r="CX154" s="375"/>
      <c r="CY154" s="375"/>
      <c r="CZ154" s="375"/>
      <c r="DA154" s="375"/>
      <c r="DB154" s="375"/>
      <c r="DC154" s="375"/>
      <c r="DD154" s="375"/>
      <c r="DE154" s="375"/>
      <c r="DF154" s="375"/>
      <c r="DG154" s="375"/>
      <c r="DH154" s="375"/>
      <c r="DI154" s="375"/>
      <c r="DJ154" s="375"/>
      <c r="DK154" s="375"/>
    </row>
    <row r="155" spans="1:115" s="37" customFormat="1" ht="27" customHeight="1">
      <c r="A155" s="442"/>
      <c r="B155" s="448"/>
      <c r="C155" s="468"/>
      <c r="D155" s="452"/>
      <c r="E155" s="452"/>
      <c r="F155" s="438"/>
      <c r="G155" s="433"/>
      <c r="H155" s="164"/>
      <c r="I155" s="164"/>
      <c r="J155" s="195"/>
      <c r="K155" s="206"/>
      <c r="L155" s="164"/>
      <c r="M155" s="164"/>
      <c r="N155" s="206"/>
      <c r="O155" s="206"/>
      <c r="P155" s="30" t="s">
        <v>183</v>
      </c>
      <c r="Q155" s="164">
        <v>3.8</v>
      </c>
      <c r="R155" s="195"/>
      <c r="S155" s="206"/>
      <c r="T155" s="164"/>
      <c r="U155" s="164"/>
      <c r="V155" s="195"/>
      <c r="W155" s="206"/>
      <c r="X155" s="164"/>
      <c r="Y155" s="164"/>
      <c r="Z155" s="195"/>
      <c r="AA155" s="206"/>
      <c r="AB155" s="164"/>
      <c r="AC155" s="164"/>
      <c r="AD155" s="195"/>
      <c r="AE155" s="206"/>
      <c r="AF155" s="42" t="s">
        <v>273</v>
      </c>
      <c r="AG155" s="164">
        <v>12.4</v>
      </c>
      <c r="AH155" s="195" t="s">
        <v>592</v>
      </c>
      <c r="AI155" s="118"/>
      <c r="AJ155" s="78" t="s">
        <v>98</v>
      </c>
      <c r="AK155" s="164">
        <v>2.4</v>
      </c>
      <c r="AL155" s="195"/>
      <c r="AM155" s="206"/>
      <c r="AN155" s="42" t="s">
        <v>82</v>
      </c>
      <c r="AO155" s="164">
        <v>4.5999999999999996</v>
      </c>
      <c r="AP155" s="195"/>
      <c r="AQ155" s="156"/>
      <c r="AR155" s="385"/>
      <c r="AS155" s="375"/>
      <c r="AT155" s="375"/>
      <c r="AU155" s="375"/>
      <c r="AV155" s="340"/>
      <c r="AW155" s="375"/>
      <c r="AX155" s="375"/>
      <c r="AY155" s="375"/>
      <c r="AZ155" s="375"/>
      <c r="BA155" s="375"/>
      <c r="BB155" s="375"/>
      <c r="BC155" s="375"/>
      <c r="BD155" s="375"/>
      <c r="BE155" s="375"/>
      <c r="BF155" s="375"/>
      <c r="BG155" s="375"/>
      <c r="BH155" s="375"/>
      <c r="BI155" s="375"/>
      <c r="BJ155" s="375"/>
      <c r="BK155" s="375"/>
      <c r="BL155" s="375"/>
      <c r="BM155" s="375"/>
      <c r="BN155" s="375"/>
      <c r="BO155" s="375"/>
      <c r="BP155" s="375"/>
      <c r="BQ155" s="375"/>
      <c r="BR155" s="375"/>
      <c r="BS155" s="375"/>
      <c r="BT155" s="375"/>
      <c r="BU155" s="375"/>
      <c r="BV155" s="375"/>
      <c r="BW155" s="375"/>
      <c r="BX155" s="375"/>
      <c r="BY155" s="375"/>
      <c r="BZ155" s="375"/>
      <c r="CA155" s="375"/>
      <c r="CB155" s="375"/>
      <c r="CC155" s="375"/>
      <c r="CD155" s="375"/>
      <c r="CE155" s="375"/>
      <c r="CF155" s="375"/>
      <c r="CG155" s="375"/>
      <c r="CH155" s="375"/>
      <c r="CI155" s="375"/>
      <c r="CJ155" s="375"/>
      <c r="CK155" s="375"/>
      <c r="CL155" s="375"/>
      <c r="CM155" s="375"/>
      <c r="CN155" s="375"/>
      <c r="CO155" s="375"/>
      <c r="CP155" s="375"/>
      <c r="CQ155" s="375"/>
      <c r="CR155" s="375"/>
      <c r="CS155" s="375"/>
      <c r="CT155" s="375"/>
      <c r="CU155" s="375"/>
      <c r="CV155" s="375"/>
      <c r="CW155" s="375"/>
      <c r="CX155" s="375"/>
      <c r="CY155" s="375"/>
      <c r="CZ155" s="375"/>
      <c r="DA155" s="375"/>
      <c r="DB155" s="375"/>
      <c r="DC155" s="375"/>
      <c r="DD155" s="375"/>
      <c r="DE155" s="375"/>
      <c r="DF155" s="375"/>
      <c r="DG155" s="375"/>
      <c r="DH155" s="375"/>
      <c r="DI155" s="375"/>
      <c r="DJ155" s="375"/>
      <c r="DK155" s="375"/>
    </row>
    <row r="156" spans="1:115" s="37" customFormat="1" ht="15.75" customHeight="1" thickBot="1">
      <c r="A156" s="443"/>
      <c r="B156" s="46" t="s">
        <v>21</v>
      </c>
      <c r="C156" s="47"/>
      <c r="D156" s="48">
        <v>105.05</v>
      </c>
      <c r="E156" s="48">
        <v>23.36</v>
      </c>
      <c r="F156" s="49">
        <v>112.6</v>
      </c>
      <c r="G156" s="262">
        <f>SUM(S156,AE156,AI156)</f>
        <v>40796</v>
      </c>
      <c r="H156" s="50"/>
      <c r="I156" s="50"/>
      <c r="J156" s="50"/>
      <c r="K156" s="50"/>
      <c r="L156" s="50"/>
      <c r="M156" s="50"/>
      <c r="N156" s="50"/>
      <c r="O156" s="50"/>
      <c r="P156" s="50"/>
      <c r="Q156" s="50">
        <f>SUM(Q154:Q155)</f>
        <v>3.8</v>
      </c>
      <c r="R156" s="50"/>
      <c r="S156" s="51">
        <v>2412</v>
      </c>
      <c r="T156" s="50"/>
      <c r="U156" s="50"/>
      <c r="V156" s="50"/>
      <c r="W156" s="50"/>
      <c r="X156" s="50"/>
      <c r="Y156" s="50"/>
      <c r="Z156" s="50"/>
      <c r="AA156" s="50"/>
      <c r="AB156" s="50"/>
      <c r="AC156" s="50">
        <v>41.8</v>
      </c>
      <c r="AD156" s="50"/>
      <c r="AE156" s="51">
        <v>7679</v>
      </c>
      <c r="AF156" s="52"/>
      <c r="AG156" s="50">
        <f>SUM(AG154:AG155)</f>
        <v>19.2</v>
      </c>
      <c r="AH156" s="50"/>
      <c r="AI156" s="51">
        <v>30705</v>
      </c>
      <c r="AJ156" s="50"/>
      <c r="AK156" s="50">
        <f>SUM(AK154:AK155)</f>
        <v>7.8000000000000007</v>
      </c>
      <c r="AL156" s="50"/>
      <c r="AM156" s="50"/>
      <c r="AN156" s="145"/>
      <c r="AO156" s="50">
        <f>SUM(AO154:AO155)</f>
        <v>40</v>
      </c>
      <c r="AP156" s="50"/>
      <c r="AQ156" s="310"/>
      <c r="AR156" s="385"/>
      <c r="AS156" s="375"/>
      <c r="AT156" s="375"/>
      <c r="AU156" s="375"/>
      <c r="AV156" s="340"/>
      <c r="AW156" s="375"/>
      <c r="AX156" s="375"/>
      <c r="AY156" s="375"/>
      <c r="AZ156" s="375"/>
      <c r="BA156" s="375"/>
      <c r="BB156" s="375"/>
      <c r="BC156" s="375"/>
      <c r="BD156" s="375"/>
      <c r="BE156" s="375"/>
      <c r="BF156" s="375"/>
      <c r="BG156" s="375"/>
      <c r="BH156" s="375"/>
      <c r="BI156" s="375"/>
      <c r="BJ156" s="375"/>
      <c r="BK156" s="375"/>
      <c r="BL156" s="375"/>
      <c r="BM156" s="375"/>
      <c r="BN156" s="375"/>
      <c r="BO156" s="375"/>
      <c r="BP156" s="375"/>
      <c r="BQ156" s="375"/>
      <c r="BR156" s="375"/>
      <c r="BS156" s="375"/>
      <c r="BT156" s="375"/>
      <c r="BU156" s="375"/>
      <c r="BV156" s="375"/>
      <c r="BW156" s="375"/>
      <c r="BX156" s="375"/>
      <c r="BY156" s="375"/>
      <c r="BZ156" s="375"/>
      <c r="CA156" s="375"/>
      <c r="CB156" s="375"/>
      <c r="CC156" s="375"/>
      <c r="CD156" s="375"/>
      <c r="CE156" s="375"/>
      <c r="CF156" s="375"/>
      <c r="CG156" s="375"/>
      <c r="CH156" s="375"/>
      <c r="CI156" s="375"/>
      <c r="CJ156" s="375"/>
      <c r="CK156" s="375"/>
      <c r="CL156" s="375"/>
      <c r="CM156" s="375"/>
      <c r="CN156" s="375"/>
      <c r="CO156" s="375"/>
      <c r="CP156" s="375"/>
      <c r="CQ156" s="375"/>
      <c r="CR156" s="375"/>
      <c r="CS156" s="375"/>
      <c r="CT156" s="375"/>
      <c r="CU156" s="375"/>
      <c r="CV156" s="375"/>
      <c r="CW156" s="375"/>
      <c r="CX156" s="375"/>
      <c r="CY156" s="375"/>
      <c r="CZ156" s="375"/>
      <c r="DA156" s="375"/>
      <c r="DB156" s="375"/>
      <c r="DC156" s="375"/>
      <c r="DD156" s="375"/>
      <c r="DE156" s="375"/>
      <c r="DF156" s="375"/>
      <c r="DG156" s="375"/>
      <c r="DH156" s="375"/>
      <c r="DI156" s="375"/>
      <c r="DJ156" s="375"/>
      <c r="DK156" s="375"/>
    </row>
    <row r="157" spans="1:115" s="37" customFormat="1" ht="54" customHeight="1" thickTop="1">
      <c r="A157" s="444">
        <v>62</v>
      </c>
      <c r="B157" s="132" t="s">
        <v>14</v>
      </c>
      <c r="C157" s="175" t="s">
        <v>9</v>
      </c>
      <c r="D157" s="134"/>
      <c r="E157" s="134"/>
      <c r="F157" s="122"/>
      <c r="G157" s="122"/>
      <c r="H157" s="27"/>
      <c r="I157" s="27"/>
      <c r="J157" s="31" t="s">
        <v>387</v>
      </c>
      <c r="K157" s="28">
        <v>2239</v>
      </c>
      <c r="L157" s="27"/>
      <c r="M157" s="27"/>
      <c r="N157" s="27"/>
      <c r="O157" s="27"/>
      <c r="P157" s="27"/>
      <c r="Q157" s="27"/>
      <c r="R157" s="27" t="s">
        <v>386</v>
      </c>
      <c r="S157" s="28">
        <v>1164</v>
      </c>
      <c r="T157" s="27"/>
      <c r="U157" s="27"/>
      <c r="V157" s="27"/>
      <c r="W157" s="27"/>
      <c r="X157" s="27" t="s">
        <v>99</v>
      </c>
      <c r="Y157" s="27">
        <v>4.2</v>
      </c>
      <c r="Z157" s="27"/>
      <c r="AA157" s="27"/>
      <c r="AB157" s="31" t="s">
        <v>100</v>
      </c>
      <c r="AC157" s="27">
        <v>25.1</v>
      </c>
      <c r="AD157" s="194"/>
      <c r="AE157" s="205"/>
      <c r="AF157" s="111" t="s">
        <v>191</v>
      </c>
      <c r="AG157" s="27">
        <v>27.3</v>
      </c>
      <c r="AH157" s="31" t="s">
        <v>385</v>
      </c>
      <c r="AI157" s="28">
        <v>22885</v>
      </c>
      <c r="AJ157" s="35"/>
      <c r="AK157" s="27"/>
      <c r="AL157" s="194"/>
      <c r="AM157" s="205"/>
      <c r="AN157" s="42" t="s">
        <v>66</v>
      </c>
      <c r="AO157" s="27">
        <v>5.9</v>
      </c>
      <c r="AP157" s="27"/>
      <c r="AQ157" s="315"/>
      <c r="AR157" s="385"/>
      <c r="AS157" s="375"/>
      <c r="AT157" s="375"/>
      <c r="AU157" s="375"/>
      <c r="AV157" s="340"/>
      <c r="AW157" s="375"/>
      <c r="AX157" s="375"/>
      <c r="AY157" s="375"/>
      <c r="AZ157" s="375"/>
      <c r="BA157" s="375"/>
      <c r="BB157" s="375"/>
      <c r="BC157" s="375"/>
      <c r="BD157" s="375"/>
      <c r="BE157" s="375"/>
      <c r="BF157" s="375"/>
      <c r="BG157" s="375"/>
      <c r="BH157" s="375"/>
      <c r="BI157" s="375"/>
      <c r="BJ157" s="375"/>
      <c r="BK157" s="375"/>
      <c r="BL157" s="375"/>
      <c r="BM157" s="375"/>
      <c r="BN157" s="375"/>
      <c r="BO157" s="375"/>
      <c r="BP157" s="375"/>
      <c r="BQ157" s="375"/>
      <c r="BR157" s="375"/>
      <c r="BS157" s="375"/>
      <c r="BT157" s="375"/>
      <c r="BU157" s="375"/>
      <c r="BV157" s="375"/>
      <c r="BW157" s="375"/>
      <c r="BX157" s="375"/>
      <c r="BY157" s="375"/>
      <c r="BZ157" s="375"/>
      <c r="CA157" s="375"/>
      <c r="CB157" s="375"/>
      <c r="CC157" s="375"/>
      <c r="CD157" s="375"/>
      <c r="CE157" s="375"/>
      <c r="CF157" s="375"/>
      <c r="CG157" s="375"/>
      <c r="CH157" s="375"/>
      <c r="CI157" s="375"/>
      <c r="CJ157" s="375"/>
      <c r="CK157" s="375"/>
      <c r="CL157" s="375"/>
      <c r="CM157" s="375"/>
      <c r="CN157" s="375"/>
      <c r="CO157" s="375"/>
      <c r="CP157" s="375"/>
      <c r="CQ157" s="375"/>
      <c r="CR157" s="375"/>
      <c r="CS157" s="375"/>
      <c r="CT157" s="375"/>
      <c r="CU157" s="375"/>
      <c r="CV157" s="375"/>
      <c r="CW157" s="375"/>
      <c r="CX157" s="375"/>
      <c r="CY157" s="375"/>
      <c r="CZ157" s="375"/>
      <c r="DA157" s="375"/>
      <c r="DB157" s="375"/>
      <c r="DC157" s="375"/>
      <c r="DD157" s="375"/>
      <c r="DE157" s="375"/>
      <c r="DF157" s="375"/>
      <c r="DG157" s="375"/>
      <c r="DH157" s="375"/>
      <c r="DI157" s="375"/>
      <c r="DJ157" s="375"/>
      <c r="DK157" s="375"/>
    </row>
    <row r="158" spans="1:115" s="37" customFormat="1" ht="15.75" customHeight="1" thickBot="1">
      <c r="A158" s="443"/>
      <c r="B158" s="46" t="s">
        <v>21</v>
      </c>
      <c r="C158" s="47"/>
      <c r="D158" s="48">
        <v>61.83</v>
      </c>
      <c r="E158" s="48">
        <v>38.119999999999997</v>
      </c>
      <c r="F158" s="49">
        <v>62.5</v>
      </c>
      <c r="G158" s="262">
        <f>SUM(K158,S158,AI158)</f>
        <v>26288</v>
      </c>
      <c r="H158" s="50"/>
      <c r="I158" s="50"/>
      <c r="J158" s="50"/>
      <c r="K158" s="51">
        <v>2239</v>
      </c>
      <c r="L158" s="50"/>
      <c r="M158" s="50"/>
      <c r="N158" s="50"/>
      <c r="O158" s="50"/>
      <c r="P158" s="50"/>
      <c r="Q158" s="50"/>
      <c r="R158" s="50"/>
      <c r="S158" s="51">
        <v>1164</v>
      </c>
      <c r="T158" s="50"/>
      <c r="U158" s="50"/>
      <c r="V158" s="50"/>
      <c r="W158" s="50"/>
      <c r="X158" s="50"/>
      <c r="Y158" s="50">
        <v>4.2</v>
      </c>
      <c r="Z158" s="50"/>
      <c r="AA158" s="50"/>
      <c r="AB158" s="50"/>
      <c r="AC158" s="50">
        <v>25.1</v>
      </c>
      <c r="AD158" s="50"/>
      <c r="AE158" s="50"/>
      <c r="AF158" s="155"/>
      <c r="AG158" s="50">
        <v>27.3</v>
      </c>
      <c r="AH158" s="50"/>
      <c r="AI158" s="51">
        <v>22885</v>
      </c>
      <c r="AJ158" s="50"/>
      <c r="AK158" s="50"/>
      <c r="AL158" s="50"/>
      <c r="AM158" s="50"/>
      <c r="AN158" s="145"/>
      <c r="AO158" s="50">
        <v>5.9</v>
      </c>
      <c r="AP158" s="50"/>
      <c r="AQ158" s="310"/>
      <c r="AR158" s="385"/>
      <c r="AS158" s="375"/>
      <c r="AT158" s="375"/>
      <c r="AU158" s="375"/>
      <c r="AV158" s="340"/>
      <c r="AW158" s="375"/>
      <c r="AX158" s="375"/>
      <c r="AY158" s="375"/>
      <c r="AZ158" s="375"/>
      <c r="BA158" s="375"/>
      <c r="BB158" s="375"/>
      <c r="BC158" s="375"/>
      <c r="BD158" s="375"/>
      <c r="BE158" s="375"/>
      <c r="BF158" s="375"/>
      <c r="BG158" s="375"/>
      <c r="BH158" s="375"/>
      <c r="BI158" s="375"/>
      <c r="BJ158" s="375"/>
      <c r="BK158" s="375"/>
      <c r="BL158" s="375"/>
      <c r="BM158" s="375"/>
      <c r="BN158" s="375"/>
      <c r="BO158" s="375"/>
      <c r="BP158" s="375"/>
      <c r="BQ158" s="375"/>
      <c r="BR158" s="375"/>
      <c r="BS158" s="375"/>
      <c r="BT158" s="375"/>
      <c r="BU158" s="375"/>
      <c r="BV158" s="375"/>
      <c r="BW158" s="375"/>
      <c r="BX158" s="375"/>
      <c r="BY158" s="375"/>
      <c r="BZ158" s="375"/>
      <c r="CA158" s="375"/>
      <c r="CB158" s="375"/>
      <c r="CC158" s="375"/>
      <c r="CD158" s="375"/>
      <c r="CE158" s="375"/>
      <c r="CF158" s="375"/>
      <c r="CG158" s="375"/>
      <c r="CH158" s="375"/>
      <c r="CI158" s="375"/>
      <c r="CJ158" s="375"/>
      <c r="CK158" s="375"/>
      <c r="CL158" s="375"/>
      <c r="CM158" s="375"/>
      <c r="CN158" s="375"/>
      <c r="CO158" s="375"/>
      <c r="CP158" s="375"/>
      <c r="CQ158" s="375"/>
      <c r="CR158" s="375"/>
      <c r="CS158" s="375"/>
      <c r="CT158" s="375"/>
      <c r="CU158" s="375"/>
      <c r="CV158" s="375"/>
      <c r="CW158" s="375"/>
      <c r="CX158" s="375"/>
      <c r="CY158" s="375"/>
      <c r="CZ158" s="375"/>
      <c r="DA158" s="375"/>
      <c r="DB158" s="375"/>
      <c r="DC158" s="375"/>
      <c r="DD158" s="375"/>
      <c r="DE158" s="375"/>
      <c r="DF158" s="375"/>
      <c r="DG158" s="375"/>
      <c r="DH158" s="375"/>
      <c r="DI158" s="375"/>
      <c r="DJ158" s="375"/>
      <c r="DK158" s="375"/>
    </row>
    <row r="159" spans="1:115" s="37" customFormat="1" ht="39" thickTop="1">
      <c r="A159" s="444">
        <v>63</v>
      </c>
      <c r="B159" s="133" t="s">
        <v>14</v>
      </c>
      <c r="C159" s="175">
        <v>9</v>
      </c>
      <c r="D159" s="146"/>
      <c r="E159" s="146"/>
      <c r="F159" s="163" t="s">
        <v>202</v>
      </c>
      <c r="G159" s="211"/>
      <c r="H159" s="31"/>
      <c r="I159" s="27"/>
      <c r="J159" s="27"/>
      <c r="K159" s="28"/>
      <c r="L159" s="27"/>
      <c r="M159" s="27"/>
      <c r="N159" s="27"/>
      <c r="O159" s="27"/>
      <c r="P159" s="31"/>
      <c r="Q159" s="27"/>
      <c r="R159" s="27"/>
      <c r="S159" s="27"/>
      <c r="T159" s="27"/>
      <c r="U159" s="27"/>
      <c r="V159" s="31" t="s">
        <v>331</v>
      </c>
      <c r="W159" s="28">
        <v>2518</v>
      </c>
      <c r="X159" s="27"/>
      <c r="Y159" s="27"/>
      <c r="Z159" s="27"/>
      <c r="AA159" s="27"/>
      <c r="AB159" s="31"/>
      <c r="AC159" s="27"/>
      <c r="AD159" s="30" t="s">
        <v>593</v>
      </c>
      <c r="AE159" s="41">
        <v>11747</v>
      </c>
      <c r="AF159" s="78"/>
      <c r="AG159" s="27"/>
      <c r="AH159" s="31" t="s">
        <v>388</v>
      </c>
      <c r="AI159" s="27">
        <v>889</v>
      </c>
      <c r="AJ159" s="35"/>
      <c r="AK159" s="27"/>
      <c r="AL159" s="194"/>
      <c r="AM159" s="205"/>
      <c r="AN159" s="42"/>
      <c r="AO159" s="27"/>
      <c r="AP159" s="27"/>
      <c r="AQ159" s="315"/>
      <c r="AR159" s="385"/>
      <c r="AS159" s="375"/>
      <c r="AT159" s="375"/>
      <c r="AU159" s="375"/>
      <c r="AV159" s="340"/>
      <c r="AW159" s="375"/>
      <c r="AX159" s="375"/>
      <c r="AY159" s="375"/>
      <c r="AZ159" s="375"/>
      <c r="BA159" s="375"/>
      <c r="BB159" s="375"/>
      <c r="BC159" s="375"/>
      <c r="BD159" s="375"/>
      <c r="BE159" s="375"/>
      <c r="BF159" s="375"/>
      <c r="BG159" s="375"/>
      <c r="BH159" s="375"/>
      <c r="BI159" s="375"/>
      <c r="BJ159" s="375"/>
      <c r="BK159" s="375"/>
      <c r="BL159" s="375"/>
      <c r="BM159" s="375"/>
      <c r="BN159" s="375"/>
      <c r="BO159" s="375"/>
      <c r="BP159" s="375"/>
      <c r="BQ159" s="375"/>
      <c r="BR159" s="375"/>
      <c r="BS159" s="375"/>
      <c r="BT159" s="375"/>
      <c r="BU159" s="375"/>
      <c r="BV159" s="375"/>
      <c r="BW159" s="375"/>
      <c r="BX159" s="375"/>
      <c r="BY159" s="375"/>
      <c r="BZ159" s="375"/>
      <c r="CA159" s="375"/>
      <c r="CB159" s="375"/>
      <c r="CC159" s="375"/>
      <c r="CD159" s="375"/>
      <c r="CE159" s="375"/>
      <c r="CF159" s="375"/>
      <c r="CG159" s="375"/>
      <c r="CH159" s="375"/>
      <c r="CI159" s="375"/>
      <c r="CJ159" s="375"/>
      <c r="CK159" s="375"/>
      <c r="CL159" s="375"/>
      <c r="CM159" s="375"/>
      <c r="CN159" s="375"/>
      <c r="CO159" s="375"/>
      <c r="CP159" s="375"/>
      <c r="CQ159" s="375"/>
      <c r="CR159" s="375"/>
      <c r="CS159" s="375"/>
      <c r="CT159" s="375"/>
      <c r="CU159" s="375"/>
      <c r="CV159" s="375"/>
      <c r="CW159" s="375"/>
      <c r="CX159" s="375"/>
      <c r="CY159" s="375"/>
      <c r="CZ159" s="375"/>
      <c r="DA159" s="375"/>
      <c r="DB159" s="375"/>
      <c r="DC159" s="375"/>
      <c r="DD159" s="375"/>
      <c r="DE159" s="375"/>
      <c r="DF159" s="375"/>
      <c r="DG159" s="375"/>
      <c r="DH159" s="375"/>
      <c r="DI159" s="375"/>
      <c r="DJ159" s="375"/>
      <c r="DK159" s="375"/>
    </row>
    <row r="160" spans="1:115" s="37" customFormat="1" ht="15.75" customHeight="1" thickBot="1">
      <c r="A160" s="443"/>
      <c r="B160" s="46" t="s">
        <v>21</v>
      </c>
      <c r="C160" s="47"/>
      <c r="D160" s="48">
        <v>78.39</v>
      </c>
      <c r="E160" s="48">
        <v>-82.34</v>
      </c>
      <c r="F160" s="49">
        <v>0</v>
      </c>
      <c r="G160" s="262">
        <f>SUM(W160,AE160,AI160)</f>
        <v>15154</v>
      </c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1">
        <v>2518</v>
      </c>
      <c r="X160" s="50"/>
      <c r="Y160" s="50"/>
      <c r="Z160" s="50"/>
      <c r="AA160" s="50"/>
      <c r="AB160" s="50"/>
      <c r="AC160" s="50"/>
      <c r="AD160" s="50"/>
      <c r="AE160" s="51">
        <v>11747</v>
      </c>
      <c r="AF160" s="52"/>
      <c r="AG160" s="50"/>
      <c r="AH160" s="50"/>
      <c r="AI160" s="50">
        <v>889</v>
      </c>
      <c r="AJ160" s="50"/>
      <c r="AK160" s="50"/>
      <c r="AL160" s="50"/>
      <c r="AM160" s="50"/>
      <c r="AN160" s="50"/>
      <c r="AO160" s="50"/>
      <c r="AP160" s="50"/>
      <c r="AQ160" s="310"/>
      <c r="AR160" s="385"/>
      <c r="AS160" s="375"/>
      <c r="AT160" s="375"/>
      <c r="AU160" s="375"/>
      <c r="AV160" s="340"/>
      <c r="AW160" s="375"/>
      <c r="AX160" s="375"/>
      <c r="AY160" s="375"/>
      <c r="AZ160" s="375"/>
      <c r="BA160" s="375"/>
      <c r="BB160" s="375"/>
      <c r="BC160" s="375"/>
      <c r="BD160" s="375"/>
      <c r="BE160" s="375"/>
      <c r="BF160" s="375"/>
      <c r="BG160" s="375"/>
      <c r="BH160" s="375"/>
      <c r="BI160" s="375"/>
      <c r="BJ160" s="375"/>
      <c r="BK160" s="375"/>
      <c r="BL160" s="375"/>
      <c r="BM160" s="375"/>
      <c r="BN160" s="375"/>
      <c r="BO160" s="375"/>
      <c r="BP160" s="375"/>
      <c r="BQ160" s="375"/>
      <c r="BR160" s="375"/>
      <c r="BS160" s="375"/>
      <c r="BT160" s="375"/>
      <c r="BU160" s="375"/>
      <c r="BV160" s="375"/>
      <c r="BW160" s="375"/>
      <c r="BX160" s="375"/>
      <c r="BY160" s="375"/>
      <c r="BZ160" s="375"/>
      <c r="CA160" s="375"/>
      <c r="CB160" s="375"/>
      <c r="CC160" s="375"/>
      <c r="CD160" s="375"/>
      <c r="CE160" s="375"/>
      <c r="CF160" s="375"/>
      <c r="CG160" s="375"/>
      <c r="CH160" s="375"/>
      <c r="CI160" s="375"/>
      <c r="CJ160" s="375"/>
      <c r="CK160" s="375"/>
      <c r="CL160" s="375"/>
      <c r="CM160" s="375"/>
      <c r="CN160" s="375"/>
      <c r="CO160" s="375"/>
      <c r="CP160" s="375"/>
      <c r="CQ160" s="375"/>
      <c r="CR160" s="375"/>
      <c r="CS160" s="375"/>
      <c r="CT160" s="375"/>
      <c r="CU160" s="375"/>
      <c r="CV160" s="375"/>
      <c r="CW160" s="375"/>
      <c r="CX160" s="375"/>
      <c r="CY160" s="375"/>
      <c r="CZ160" s="375"/>
      <c r="DA160" s="375"/>
      <c r="DB160" s="375"/>
      <c r="DC160" s="375"/>
      <c r="DD160" s="375"/>
      <c r="DE160" s="375"/>
      <c r="DF160" s="375"/>
      <c r="DG160" s="375"/>
      <c r="DH160" s="375"/>
      <c r="DI160" s="375"/>
      <c r="DJ160" s="375"/>
      <c r="DK160" s="375"/>
    </row>
    <row r="161" spans="1:115" s="37" customFormat="1" ht="68.25" customHeight="1" thickTop="1">
      <c r="A161" s="444">
        <v>64</v>
      </c>
      <c r="B161" s="133" t="s">
        <v>14</v>
      </c>
      <c r="C161" s="175">
        <v>12</v>
      </c>
      <c r="D161" s="134"/>
      <c r="E161" s="134"/>
      <c r="F161" s="122"/>
      <c r="G161" s="122"/>
      <c r="H161" s="27"/>
      <c r="I161" s="27"/>
      <c r="J161" s="31" t="s">
        <v>667</v>
      </c>
      <c r="K161" s="31" t="s">
        <v>668</v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 t="s">
        <v>596</v>
      </c>
      <c r="W161" s="28">
        <v>3211</v>
      </c>
      <c r="X161" s="27"/>
      <c r="Y161" s="27"/>
      <c r="Z161" s="27"/>
      <c r="AA161" s="27"/>
      <c r="AB161" s="31" t="s">
        <v>103</v>
      </c>
      <c r="AC161" s="27">
        <v>17.5</v>
      </c>
      <c r="AD161" s="30" t="s">
        <v>390</v>
      </c>
      <c r="AE161" s="41">
        <v>4185</v>
      </c>
      <c r="AF161" s="78"/>
      <c r="AG161" s="27"/>
      <c r="AH161" s="31" t="s">
        <v>389</v>
      </c>
      <c r="AI161" s="28">
        <v>2204</v>
      </c>
      <c r="AJ161" s="27"/>
      <c r="AK161" s="27"/>
      <c r="AL161" s="224"/>
      <c r="AM161" s="224"/>
      <c r="AN161" s="42"/>
      <c r="AO161" s="27"/>
      <c r="AP161" s="31" t="s">
        <v>594</v>
      </c>
      <c r="AQ161" s="314" t="s">
        <v>595</v>
      </c>
      <c r="AR161" s="385"/>
      <c r="AS161" s="375"/>
      <c r="AT161" s="375"/>
      <c r="AU161" s="375"/>
      <c r="AV161" s="340"/>
      <c r="AW161" s="375"/>
      <c r="AX161" s="375"/>
      <c r="AY161" s="375"/>
      <c r="AZ161" s="375"/>
      <c r="BA161" s="375"/>
      <c r="BB161" s="375"/>
      <c r="BC161" s="375"/>
      <c r="BD161" s="375"/>
      <c r="BE161" s="375"/>
      <c r="BF161" s="375"/>
      <c r="BG161" s="375"/>
      <c r="BH161" s="375"/>
      <c r="BI161" s="375"/>
      <c r="BJ161" s="375"/>
      <c r="BK161" s="375"/>
      <c r="BL161" s="375"/>
      <c r="BM161" s="375"/>
      <c r="BN161" s="375"/>
      <c r="BO161" s="375"/>
      <c r="BP161" s="375"/>
      <c r="BQ161" s="375"/>
      <c r="BR161" s="375"/>
      <c r="BS161" s="375"/>
      <c r="BT161" s="375"/>
      <c r="BU161" s="375"/>
      <c r="BV161" s="375"/>
      <c r="BW161" s="375"/>
      <c r="BX161" s="375"/>
      <c r="BY161" s="375"/>
      <c r="BZ161" s="375"/>
      <c r="CA161" s="375"/>
      <c r="CB161" s="375"/>
      <c r="CC161" s="375"/>
      <c r="CD161" s="375"/>
      <c r="CE161" s="375"/>
      <c r="CF161" s="375"/>
      <c r="CG161" s="375"/>
      <c r="CH161" s="375"/>
      <c r="CI161" s="375"/>
      <c r="CJ161" s="375"/>
      <c r="CK161" s="375"/>
      <c r="CL161" s="375"/>
      <c r="CM161" s="375"/>
      <c r="CN161" s="375"/>
      <c r="CO161" s="375"/>
      <c r="CP161" s="375"/>
      <c r="CQ161" s="375"/>
      <c r="CR161" s="375"/>
      <c r="CS161" s="375"/>
      <c r="CT161" s="375"/>
      <c r="CU161" s="375"/>
      <c r="CV161" s="375"/>
      <c r="CW161" s="375"/>
      <c r="CX161" s="375"/>
      <c r="CY161" s="375"/>
      <c r="CZ161" s="375"/>
      <c r="DA161" s="375"/>
      <c r="DB161" s="375"/>
      <c r="DC161" s="375"/>
      <c r="DD161" s="375"/>
      <c r="DE161" s="375"/>
      <c r="DF161" s="375"/>
      <c r="DG161" s="375"/>
      <c r="DH161" s="375"/>
      <c r="DI161" s="375"/>
      <c r="DJ161" s="375"/>
      <c r="DK161" s="375"/>
    </row>
    <row r="162" spans="1:115" s="37" customFormat="1" ht="14.25" customHeight="1" thickBot="1">
      <c r="A162" s="443"/>
      <c r="B162" s="46" t="s">
        <v>21</v>
      </c>
      <c r="C162" s="47"/>
      <c r="D162" s="48">
        <v>120.44</v>
      </c>
      <c r="E162" s="48">
        <v>7.66</v>
      </c>
      <c r="F162" s="49">
        <v>17.5</v>
      </c>
      <c r="G162" s="262">
        <f>SUM(K162,W162,AE162,AI162,AQ162)</f>
        <v>62613</v>
      </c>
      <c r="H162" s="50"/>
      <c r="I162" s="50"/>
      <c r="J162" s="50"/>
      <c r="K162" s="51">
        <v>38937</v>
      </c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1">
        <v>3211</v>
      </c>
      <c r="X162" s="50"/>
      <c r="Y162" s="50"/>
      <c r="Z162" s="50"/>
      <c r="AA162" s="50"/>
      <c r="AB162" s="50"/>
      <c r="AC162" s="50">
        <v>17.5</v>
      </c>
      <c r="AD162" s="50"/>
      <c r="AE162" s="51">
        <v>4185</v>
      </c>
      <c r="AF162" s="52"/>
      <c r="AG162" s="50"/>
      <c r="AH162" s="50"/>
      <c r="AI162" s="51">
        <v>2204</v>
      </c>
      <c r="AJ162" s="50"/>
      <c r="AK162" s="50"/>
      <c r="AL162" s="50"/>
      <c r="AM162" s="50"/>
      <c r="AN162" s="50"/>
      <c r="AO162" s="50"/>
      <c r="AP162" s="50"/>
      <c r="AQ162" s="312">
        <v>14076</v>
      </c>
      <c r="AR162" s="385"/>
      <c r="AS162" s="375"/>
      <c r="AT162" s="375"/>
      <c r="AU162" s="375"/>
      <c r="AV162" s="340"/>
      <c r="AW162" s="375"/>
      <c r="AX162" s="375"/>
      <c r="AY162" s="375"/>
      <c r="AZ162" s="375"/>
      <c r="BA162" s="375"/>
      <c r="BB162" s="375"/>
      <c r="BC162" s="375"/>
      <c r="BD162" s="375"/>
      <c r="BE162" s="375"/>
      <c r="BF162" s="375"/>
      <c r="BG162" s="375"/>
      <c r="BH162" s="375"/>
      <c r="BI162" s="375"/>
      <c r="BJ162" s="375"/>
      <c r="BK162" s="375"/>
      <c r="BL162" s="375"/>
      <c r="BM162" s="375"/>
      <c r="BN162" s="375"/>
      <c r="BO162" s="375"/>
      <c r="BP162" s="375"/>
      <c r="BQ162" s="375"/>
      <c r="BR162" s="375"/>
      <c r="BS162" s="375"/>
      <c r="BT162" s="375"/>
      <c r="BU162" s="375"/>
      <c r="BV162" s="375"/>
      <c r="BW162" s="375"/>
      <c r="BX162" s="375"/>
      <c r="BY162" s="375"/>
      <c r="BZ162" s="375"/>
      <c r="CA162" s="375"/>
      <c r="CB162" s="375"/>
      <c r="CC162" s="375"/>
      <c r="CD162" s="375"/>
      <c r="CE162" s="375"/>
      <c r="CF162" s="375"/>
      <c r="CG162" s="375"/>
      <c r="CH162" s="375"/>
      <c r="CI162" s="375"/>
      <c r="CJ162" s="375"/>
      <c r="CK162" s="375"/>
      <c r="CL162" s="375"/>
      <c r="CM162" s="375"/>
      <c r="CN162" s="375"/>
      <c r="CO162" s="375"/>
      <c r="CP162" s="375"/>
      <c r="CQ162" s="375"/>
      <c r="CR162" s="375"/>
      <c r="CS162" s="375"/>
      <c r="CT162" s="375"/>
      <c r="CU162" s="375"/>
      <c r="CV162" s="375"/>
      <c r="CW162" s="375"/>
      <c r="CX162" s="375"/>
      <c r="CY162" s="375"/>
      <c r="CZ162" s="375"/>
      <c r="DA162" s="375"/>
      <c r="DB162" s="375"/>
      <c r="DC162" s="375"/>
      <c r="DD162" s="375"/>
      <c r="DE162" s="375"/>
      <c r="DF162" s="375"/>
      <c r="DG162" s="375"/>
      <c r="DH162" s="375"/>
      <c r="DI162" s="375"/>
      <c r="DJ162" s="375"/>
      <c r="DK162" s="375"/>
    </row>
    <row r="163" spans="1:115" s="37" customFormat="1" ht="29.25" customHeight="1" thickTop="1">
      <c r="A163" s="444">
        <v>65</v>
      </c>
      <c r="B163" s="447" t="s">
        <v>14</v>
      </c>
      <c r="C163" s="467">
        <v>13</v>
      </c>
      <c r="D163" s="451"/>
      <c r="E163" s="451"/>
      <c r="F163" s="431"/>
      <c r="G163" s="223"/>
      <c r="H163" s="31" t="s">
        <v>102</v>
      </c>
      <c r="I163" s="27">
        <v>0.9</v>
      </c>
      <c r="J163" s="27"/>
      <c r="K163" s="28"/>
      <c r="L163" s="27"/>
      <c r="M163" s="27"/>
      <c r="N163" s="27"/>
      <c r="O163" s="27"/>
      <c r="P163" s="31" t="s">
        <v>35</v>
      </c>
      <c r="Q163" s="27">
        <v>38</v>
      </c>
      <c r="R163" s="27"/>
      <c r="S163" s="27"/>
      <c r="T163" s="27"/>
      <c r="U163" s="27"/>
      <c r="V163" s="27"/>
      <c r="W163" s="27"/>
      <c r="X163" s="183"/>
      <c r="Y163" s="27"/>
      <c r="Z163" s="27"/>
      <c r="AA163" s="27"/>
      <c r="AB163" s="31" t="s">
        <v>87</v>
      </c>
      <c r="AC163" s="27">
        <v>15</v>
      </c>
      <c r="AD163" s="27"/>
      <c r="AE163" s="27"/>
      <c r="AF163" s="33" t="s">
        <v>275</v>
      </c>
      <c r="AG163" s="27">
        <v>52.5</v>
      </c>
      <c r="AH163" s="27" t="s">
        <v>391</v>
      </c>
      <c r="AI163" s="28"/>
      <c r="AJ163" s="35" t="s">
        <v>88</v>
      </c>
      <c r="AK163" s="27">
        <v>7.6</v>
      </c>
      <c r="AL163" s="224"/>
      <c r="AM163" s="224"/>
      <c r="AN163" s="42" t="s">
        <v>44</v>
      </c>
      <c r="AO163" s="27">
        <v>5</v>
      </c>
      <c r="AP163" s="27" t="s">
        <v>598</v>
      </c>
      <c r="AQ163" s="313">
        <v>2170</v>
      </c>
      <c r="AR163" s="385"/>
      <c r="AS163" s="375"/>
      <c r="AT163" s="375"/>
      <c r="AU163" s="375"/>
      <c r="AV163" s="340"/>
      <c r="AW163" s="375"/>
      <c r="AX163" s="375"/>
      <c r="AY163" s="375"/>
      <c r="AZ163" s="375"/>
      <c r="BA163" s="375"/>
      <c r="BB163" s="375"/>
      <c r="BC163" s="375"/>
      <c r="BD163" s="375"/>
      <c r="BE163" s="375"/>
      <c r="BF163" s="375"/>
      <c r="BG163" s="375"/>
      <c r="BH163" s="375"/>
      <c r="BI163" s="375"/>
      <c r="BJ163" s="375"/>
      <c r="BK163" s="375"/>
      <c r="BL163" s="375"/>
      <c r="BM163" s="375"/>
      <c r="BN163" s="375"/>
      <c r="BO163" s="375"/>
      <c r="BP163" s="375"/>
      <c r="BQ163" s="375"/>
      <c r="BR163" s="375"/>
      <c r="BS163" s="375"/>
      <c r="BT163" s="375"/>
      <c r="BU163" s="375"/>
      <c r="BV163" s="375"/>
      <c r="BW163" s="375"/>
      <c r="BX163" s="375"/>
      <c r="BY163" s="375"/>
      <c r="BZ163" s="375"/>
      <c r="CA163" s="375"/>
      <c r="CB163" s="375"/>
      <c r="CC163" s="375"/>
      <c r="CD163" s="375"/>
      <c r="CE163" s="375"/>
      <c r="CF163" s="375"/>
      <c r="CG163" s="375"/>
      <c r="CH163" s="375"/>
      <c r="CI163" s="375"/>
      <c r="CJ163" s="375"/>
      <c r="CK163" s="375"/>
      <c r="CL163" s="375"/>
      <c r="CM163" s="375"/>
      <c r="CN163" s="375"/>
      <c r="CO163" s="375"/>
      <c r="CP163" s="375"/>
      <c r="CQ163" s="375"/>
      <c r="CR163" s="375"/>
      <c r="CS163" s="375"/>
      <c r="CT163" s="375"/>
      <c r="CU163" s="375"/>
      <c r="CV163" s="375"/>
      <c r="CW163" s="375"/>
      <c r="CX163" s="375"/>
      <c r="CY163" s="375"/>
      <c r="CZ163" s="375"/>
      <c r="DA163" s="375"/>
      <c r="DB163" s="375"/>
      <c r="DC163" s="375"/>
      <c r="DD163" s="375"/>
      <c r="DE163" s="375"/>
      <c r="DF163" s="375"/>
      <c r="DG163" s="375"/>
      <c r="DH163" s="375"/>
      <c r="DI163" s="375"/>
      <c r="DJ163" s="375"/>
      <c r="DK163" s="375"/>
    </row>
    <row r="164" spans="1:115" s="37" customFormat="1" ht="134.25" customHeight="1">
      <c r="A164" s="442"/>
      <c r="B164" s="448"/>
      <c r="C164" s="468"/>
      <c r="D164" s="452"/>
      <c r="E164" s="452"/>
      <c r="F164" s="438"/>
      <c r="G164" s="224"/>
      <c r="H164" s="30" t="s">
        <v>104</v>
      </c>
      <c r="I164" s="226">
        <v>1.1000000000000001</v>
      </c>
      <c r="J164" s="226"/>
      <c r="K164" s="226"/>
      <c r="L164" s="226"/>
      <c r="M164" s="226"/>
      <c r="N164" s="226"/>
      <c r="O164" s="226"/>
      <c r="P164" s="30" t="s">
        <v>262</v>
      </c>
      <c r="Q164" s="226">
        <v>5.7</v>
      </c>
      <c r="R164" s="226"/>
      <c r="S164" s="226"/>
      <c r="T164" s="226"/>
      <c r="U164" s="226"/>
      <c r="V164" s="62" t="s">
        <v>601</v>
      </c>
      <c r="W164" s="62" t="s">
        <v>602</v>
      </c>
      <c r="X164" s="226"/>
      <c r="Y164" s="226"/>
      <c r="Z164" s="226"/>
      <c r="AA164" s="226"/>
      <c r="AB164" s="226"/>
      <c r="AC164" s="226"/>
      <c r="AD164" s="62" t="s">
        <v>600</v>
      </c>
      <c r="AE164" s="118">
        <v>22979</v>
      </c>
      <c r="AF164" s="42" t="s">
        <v>276</v>
      </c>
      <c r="AG164" s="226">
        <v>25.2</v>
      </c>
      <c r="AH164" s="62" t="s">
        <v>597</v>
      </c>
      <c r="AI164" s="118"/>
      <c r="AJ164" s="78" t="s">
        <v>98</v>
      </c>
      <c r="AK164" s="226">
        <v>2.4</v>
      </c>
      <c r="AL164" s="226"/>
      <c r="AM164" s="226"/>
      <c r="AN164" s="226"/>
      <c r="AO164" s="226"/>
      <c r="AP164" s="176" t="s">
        <v>599</v>
      </c>
      <c r="AQ164" s="326">
        <v>7252</v>
      </c>
      <c r="AR164" s="385"/>
      <c r="AS164" s="375"/>
      <c r="AT164" s="375"/>
      <c r="AU164" s="375"/>
      <c r="AV164" s="340"/>
      <c r="AW164" s="375"/>
      <c r="AX164" s="375"/>
      <c r="AY164" s="375"/>
      <c r="AZ164" s="375"/>
      <c r="BA164" s="375"/>
      <c r="BB164" s="375"/>
      <c r="BC164" s="375"/>
      <c r="BD164" s="375"/>
      <c r="BE164" s="375"/>
      <c r="BF164" s="375"/>
      <c r="BG164" s="375"/>
      <c r="BH164" s="375"/>
      <c r="BI164" s="375"/>
      <c r="BJ164" s="375"/>
      <c r="BK164" s="375"/>
      <c r="BL164" s="375"/>
      <c r="BM164" s="375"/>
      <c r="BN164" s="375"/>
      <c r="BO164" s="375"/>
      <c r="BP164" s="375"/>
      <c r="BQ164" s="375"/>
      <c r="BR164" s="375"/>
      <c r="BS164" s="375"/>
      <c r="BT164" s="375"/>
      <c r="BU164" s="375"/>
      <c r="BV164" s="375"/>
      <c r="BW164" s="375"/>
      <c r="BX164" s="375"/>
      <c r="BY164" s="375"/>
      <c r="BZ164" s="375"/>
      <c r="CA164" s="375"/>
      <c r="CB164" s="375"/>
      <c r="CC164" s="375"/>
      <c r="CD164" s="375"/>
      <c r="CE164" s="375"/>
      <c r="CF164" s="375"/>
      <c r="CG164" s="375"/>
      <c r="CH164" s="375"/>
      <c r="CI164" s="375"/>
      <c r="CJ164" s="375"/>
      <c r="CK164" s="375"/>
      <c r="CL164" s="375"/>
      <c r="CM164" s="375"/>
      <c r="CN164" s="375"/>
      <c r="CO164" s="375"/>
      <c r="CP164" s="375"/>
      <c r="CQ164" s="375"/>
      <c r="CR164" s="375"/>
      <c r="CS164" s="375"/>
      <c r="CT164" s="375"/>
      <c r="CU164" s="375"/>
      <c r="CV164" s="375"/>
      <c r="CW164" s="375"/>
      <c r="CX164" s="375"/>
      <c r="CY164" s="375"/>
      <c r="CZ164" s="375"/>
      <c r="DA164" s="375"/>
      <c r="DB164" s="375"/>
      <c r="DC164" s="375"/>
      <c r="DD164" s="375"/>
      <c r="DE164" s="375"/>
      <c r="DF164" s="375"/>
      <c r="DG164" s="375"/>
      <c r="DH164" s="375"/>
      <c r="DI164" s="375"/>
      <c r="DJ164" s="375"/>
      <c r="DK164" s="375"/>
    </row>
    <row r="165" spans="1:115" s="37" customFormat="1" ht="14.25" customHeight="1" thickBot="1">
      <c r="A165" s="443"/>
      <c r="B165" s="46" t="s">
        <v>21</v>
      </c>
      <c r="C165" s="47"/>
      <c r="D165" s="48">
        <v>98.9</v>
      </c>
      <c r="E165" s="48">
        <v>49.6</v>
      </c>
      <c r="F165" s="49">
        <v>153.4</v>
      </c>
      <c r="G165" s="262">
        <f>SUM(K165,W165,AE165,AI165,AQ165)</f>
        <v>134995</v>
      </c>
      <c r="H165" s="50"/>
      <c r="I165" s="50">
        <f>SUM(I163:I164)</f>
        <v>2</v>
      </c>
      <c r="J165" s="50"/>
      <c r="K165" s="51"/>
      <c r="L165" s="50"/>
      <c r="M165" s="50"/>
      <c r="N165" s="50"/>
      <c r="O165" s="50"/>
      <c r="P165" s="50"/>
      <c r="Q165" s="50">
        <f>SUM(Q163:Q164)</f>
        <v>43.7</v>
      </c>
      <c r="R165" s="50"/>
      <c r="S165" s="50"/>
      <c r="T165" s="50"/>
      <c r="U165" s="50"/>
      <c r="V165" s="50"/>
      <c r="W165" s="51">
        <v>6596</v>
      </c>
      <c r="X165" s="50"/>
      <c r="Y165" s="50"/>
      <c r="Z165" s="50"/>
      <c r="AA165" s="50"/>
      <c r="AB165" s="50"/>
      <c r="AC165" s="50">
        <v>15</v>
      </c>
      <c r="AD165" s="50"/>
      <c r="AE165" s="51">
        <v>22979</v>
      </c>
      <c r="AF165" s="52"/>
      <c r="AG165" s="50">
        <f>SUM(AG163:AG164)</f>
        <v>77.7</v>
      </c>
      <c r="AH165" s="50"/>
      <c r="AI165" s="51">
        <v>95998</v>
      </c>
      <c r="AJ165" s="50"/>
      <c r="AK165" s="50">
        <f>SUM(AK163:AK164)</f>
        <v>10</v>
      </c>
      <c r="AL165" s="50"/>
      <c r="AM165" s="50"/>
      <c r="AN165" s="50"/>
      <c r="AO165" s="50">
        <v>5</v>
      </c>
      <c r="AP165" s="50"/>
      <c r="AQ165" s="312">
        <v>9422</v>
      </c>
      <c r="AR165" s="385"/>
      <c r="AS165" s="375"/>
      <c r="AT165" s="375"/>
      <c r="AU165" s="375"/>
      <c r="AV165" s="340"/>
      <c r="AW165" s="375"/>
      <c r="AX165" s="375"/>
      <c r="AY165" s="375"/>
      <c r="AZ165" s="375"/>
      <c r="BA165" s="375"/>
      <c r="BB165" s="375"/>
      <c r="BC165" s="375"/>
      <c r="BD165" s="375"/>
      <c r="BE165" s="375"/>
      <c r="BF165" s="375"/>
      <c r="BG165" s="375"/>
      <c r="BH165" s="375"/>
      <c r="BI165" s="375"/>
      <c r="BJ165" s="375"/>
      <c r="BK165" s="375"/>
      <c r="BL165" s="375"/>
      <c r="BM165" s="375"/>
      <c r="BN165" s="375"/>
      <c r="BO165" s="375"/>
      <c r="BP165" s="375"/>
      <c r="BQ165" s="375"/>
      <c r="BR165" s="375"/>
      <c r="BS165" s="375"/>
      <c r="BT165" s="375"/>
      <c r="BU165" s="375"/>
      <c r="BV165" s="375"/>
      <c r="BW165" s="375"/>
      <c r="BX165" s="375"/>
      <c r="BY165" s="375"/>
      <c r="BZ165" s="375"/>
      <c r="CA165" s="375"/>
      <c r="CB165" s="375"/>
      <c r="CC165" s="375"/>
      <c r="CD165" s="375"/>
      <c r="CE165" s="375"/>
      <c r="CF165" s="375"/>
      <c r="CG165" s="375"/>
      <c r="CH165" s="375"/>
      <c r="CI165" s="375"/>
      <c r="CJ165" s="375"/>
      <c r="CK165" s="375"/>
      <c r="CL165" s="375"/>
      <c r="CM165" s="375"/>
      <c r="CN165" s="375"/>
      <c r="CO165" s="375"/>
      <c r="CP165" s="375"/>
      <c r="CQ165" s="375"/>
      <c r="CR165" s="375"/>
      <c r="CS165" s="375"/>
      <c r="CT165" s="375"/>
      <c r="CU165" s="375"/>
      <c r="CV165" s="375"/>
      <c r="CW165" s="375"/>
      <c r="CX165" s="375"/>
      <c r="CY165" s="375"/>
      <c r="CZ165" s="375"/>
      <c r="DA165" s="375"/>
      <c r="DB165" s="375"/>
      <c r="DC165" s="375"/>
      <c r="DD165" s="375"/>
      <c r="DE165" s="375"/>
      <c r="DF165" s="375"/>
      <c r="DG165" s="375"/>
      <c r="DH165" s="375"/>
      <c r="DI165" s="375"/>
      <c r="DJ165" s="375"/>
      <c r="DK165" s="375"/>
    </row>
    <row r="166" spans="1:115" s="37" customFormat="1" ht="40.5" customHeight="1" thickTop="1">
      <c r="A166" s="444">
        <v>66</v>
      </c>
      <c r="B166" s="447" t="s">
        <v>14</v>
      </c>
      <c r="C166" s="467">
        <v>14</v>
      </c>
      <c r="D166" s="451"/>
      <c r="E166" s="451"/>
      <c r="F166" s="431"/>
      <c r="G166" s="211"/>
      <c r="H166" s="27"/>
      <c r="I166" s="27"/>
      <c r="J166" s="27"/>
      <c r="K166" s="27"/>
      <c r="L166" s="27"/>
      <c r="M166" s="27"/>
      <c r="N166" s="205"/>
      <c r="O166" s="205"/>
      <c r="P166" s="30" t="s">
        <v>183</v>
      </c>
      <c r="Q166" s="184">
        <v>3.8</v>
      </c>
      <c r="R166" s="184" t="s">
        <v>393</v>
      </c>
      <c r="S166" s="28">
        <v>2319</v>
      </c>
      <c r="T166" s="27"/>
      <c r="U166" s="27"/>
      <c r="V166" s="27" t="s">
        <v>596</v>
      </c>
      <c r="W166" s="28">
        <v>1649</v>
      </c>
      <c r="X166" s="27"/>
      <c r="Y166" s="27"/>
      <c r="Z166" s="27"/>
      <c r="AA166" s="27"/>
      <c r="AB166" s="31" t="s">
        <v>87</v>
      </c>
      <c r="AC166" s="165">
        <v>15</v>
      </c>
      <c r="AD166" s="30" t="s">
        <v>392</v>
      </c>
      <c r="AE166" s="41">
        <v>8440</v>
      </c>
      <c r="AF166" s="33" t="s">
        <v>277</v>
      </c>
      <c r="AG166" s="27">
        <v>12.5</v>
      </c>
      <c r="AH166" s="31" t="s">
        <v>603</v>
      </c>
      <c r="AI166" s="28">
        <v>14280</v>
      </c>
      <c r="AJ166" s="27"/>
      <c r="AK166" s="27"/>
      <c r="AL166" s="27"/>
      <c r="AM166" s="27"/>
      <c r="AN166" s="33" t="s">
        <v>278</v>
      </c>
      <c r="AO166" s="27">
        <v>32.1</v>
      </c>
      <c r="AP166" s="27"/>
      <c r="AQ166" s="315"/>
      <c r="AR166" s="385"/>
      <c r="AS166" s="375"/>
      <c r="AT166" s="375"/>
      <c r="AU166" s="375"/>
      <c r="AV166" s="340"/>
      <c r="AW166" s="375"/>
      <c r="AX166" s="375"/>
      <c r="AY166" s="375"/>
      <c r="AZ166" s="375"/>
      <c r="BA166" s="375"/>
      <c r="BB166" s="375"/>
      <c r="BC166" s="375"/>
      <c r="BD166" s="375"/>
      <c r="BE166" s="375"/>
      <c r="BF166" s="375"/>
      <c r="BG166" s="375"/>
      <c r="BH166" s="375"/>
      <c r="BI166" s="375"/>
      <c r="BJ166" s="375"/>
      <c r="BK166" s="375"/>
      <c r="BL166" s="375"/>
      <c r="BM166" s="375"/>
      <c r="BN166" s="375"/>
      <c r="BO166" s="375"/>
      <c r="BP166" s="375"/>
      <c r="BQ166" s="375"/>
      <c r="BR166" s="375"/>
      <c r="BS166" s="375"/>
      <c r="BT166" s="375"/>
      <c r="BU166" s="375"/>
      <c r="BV166" s="375"/>
      <c r="BW166" s="375"/>
      <c r="BX166" s="375"/>
      <c r="BY166" s="375"/>
      <c r="BZ166" s="375"/>
      <c r="CA166" s="375"/>
      <c r="CB166" s="375"/>
      <c r="CC166" s="375"/>
      <c r="CD166" s="375"/>
      <c r="CE166" s="375"/>
      <c r="CF166" s="375"/>
      <c r="CG166" s="375"/>
      <c r="CH166" s="375"/>
      <c r="CI166" s="375"/>
      <c r="CJ166" s="375"/>
      <c r="CK166" s="375"/>
      <c r="CL166" s="375"/>
      <c r="CM166" s="375"/>
      <c r="CN166" s="375"/>
      <c r="CO166" s="375"/>
      <c r="CP166" s="375"/>
      <c r="CQ166" s="375"/>
      <c r="CR166" s="375"/>
      <c r="CS166" s="375"/>
      <c r="CT166" s="375"/>
      <c r="CU166" s="375"/>
      <c r="CV166" s="375"/>
      <c r="CW166" s="375"/>
      <c r="CX166" s="375"/>
      <c r="CY166" s="375"/>
      <c r="CZ166" s="375"/>
      <c r="DA166" s="375"/>
      <c r="DB166" s="375"/>
      <c r="DC166" s="375"/>
      <c r="DD166" s="375"/>
      <c r="DE166" s="375"/>
      <c r="DF166" s="375"/>
      <c r="DG166" s="375"/>
      <c r="DH166" s="375"/>
      <c r="DI166" s="375"/>
      <c r="DJ166" s="375"/>
      <c r="DK166" s="375"/>
    </row>
    <row r="167" spans="1:115" s="37" customFormat="1" ht="26.25" customHeight="1">
      <c r="A167" s="442"/>
      <c r="B167" s="448"/>
      <c r="C167" s="468"/>
      <c r="D167" s="452"/>
      <c r="E167" s="452"/>
      <c r="F167" s="438"/>
      <c r="G167" s="212"/>
      <c r="H167" s="164"/>
      <c r="I167" s="164"/>
      <c r="J167" s="195"/>
      <c r="K167" s="206"/>
      <c r="L167" s="164"/>
      <c r="M167" s="164"/>
      <c r="N167" s="206"/>
      <c r="O167" s="206"/>
      <c r="P167" s="164"/>
      <c r="Q167" s="185"/>
      <c r="R167" s="185"/>
      <c r="S167" s="185"/>
      <c r="T167" s="164"/>
      <c r="U167" s="164"/>
      <c r="V167" s="195"/>
      <c r="W167" s="206"/>
      <c r="X167" s="164"/>
      <c r="Y167" s="164"/>
      <c r="Z167" s="195"/>
      <c r="AA167" s="206"/>
      <c r="AB167" s="164"/>
      <c r="AC167" s="164"/>
      <c r="AD167" s="195"/>
      <c r="AE167" s="206"/>
      <c r="AF167" s="152"/>
      <c r="AG167" s="164"/>
      <c r="AH167" s="195"/>
      <c r="AI167" s="206"/>
      <c r="AJ167" s="164"/>
      <c r="AK167" s="164"/>
      <c r="AL167" s="195"/>
      <c r="AM167" s="206"/>
      <c r="AN167" s="42" t="s">
        <v>105</v>
      </c>
      <c r="AO167" s="164">
        <v>6.3</v>
      </c>
      <c r="AP167" s="195"/>
      <c r="AQ167" s="156"/>
      <c r="AR167" s="385"/>
      <c r="AS167" s="375"/>
      <c r="AT167" s="375"/>
      <c r="AU167" s="375"/>
      <c r="AV167" s="340"/>
      <c r="AW167" s="375"/>
      <c r="AX167" s="375"/>
      <c r="AY167" s="375"/>
      <c r="AZ167" s="375"/>
      <c r="BA167" s="375"/>
      <c r="BB167" s="375"/>
      <c r="BC167" s="375"/>
      <c r="BD167" s="375"/>
      <c r="BE167" s="375"/>
      <c r="BF167" s="375"/>
      <c r="BG167" s="375"/>
      <c r="BH167" s="375"/>
      <c r="BI167" s="375"/>
      <c r="BJ167" s="375"/>
      <c r="BK167" s="375"/>
      <c r="BL167" s="375"/>
      <c r="BM167" s="375"/>
      <c r="BN167" s="375"/>
      <c r="BO167" s="375"/>
      <c r="BP167" s="375"/>
      <c r="BQ167" s="375"/>
      <c r="BR167" s="375"/>
      <c r="BS167" s="375"/>
      <c r="BT167" s="375"/>
      <c r="BU167" s="375"/>
      <c r="BV167" s="375"/>
      <c r="BW167" s="375"/>
      <c r="BX167" s="375"/>
      <c r="BY167" s="375"/>
      <c r="BZ167" s="375"/>
      <c r="CA167" s="375"/>
      <c r="CB167" s="375"/>
      <c r="CC167" s="375"/>
      <c r="CD167" s="375"/>
      <c r="CE167" s="375"/>
      <c r="CF167" s="375"/>
      <c r="CG167" s="375"/>
      <c r="CH167" s="375"/>
      <c r="CI167" s="375"/>
      <c r="CJ167" s="375"/>
      <c r="CK167" s="375"/>
      <c r="CL167" s="375"/>
      <c r="CM167" s="375"/>
      <c r="CN167" s="375"/>
      <c r="CO167" s="375"/>
      <c r="CP167" s="375"/>
      <c r="CQ167" s="375"/>
      <c r="CR167" s="375"/>
      <c r="CS167" s="375"/>
      <c r="CT167" s="375"/>
      <c r="CU167" s="375"/>
      <c r="CV167" s="375"/>
      <c r="CW167" s="375"/>
      <c r="CX167" s="375"/>
      <c r="CY167" s="375"/>
      <c r="CZ167" s="375"/>
      <c r="DA167" s="375"/>
      <c r="DB167" s="375"/>
      <c r="DC167" s="375"/>
      <c r="DD167" s="375"/>
      <c r="DE167" s="375"/>
      <c r="DF167" s="375"/>
      <c r="DG167" s="375"/>
      <c r="DH167" s="375"/>
      <c r="DI167" s="375"/>
      <c r="DJ167" s="375"/>
      <c r="DK167" s="375"/>
    </row>
    <row r="168" spans="1:115" s="37" customFormat="1" ht="12.75" customHeight="1" thickBot="1">
      <c r="A168" s="443"/>
      <c r="B168" s="46" t="s">
        <v>21</v>
      </c>
      <c r="C168" s="47"/>
      <c r="D168" s="48">
        <v>93.69</v>
      </c>
      <c r="E168" s="48">
        <v>20.18</v>
      </c>
      <c r="F168" s="49">
        <v>69.7</v>
      </c>
      <c r="G168" s="262">
        <f>SUM(S168,W168,AE168,AI168)</f>
        <v>26688</v>
      </c>
      <c r="H168" s="50"/>
      <c r="I168" s="50"/>
      <c r="J168" s="50"/>
      <c r="K168" s="50"/>
      <c r="L168" s="50"/>
      <c r="M168" s="50"/>
      <c r="N168" s="50"/>
      <c r="O168" s="50"/>
      <c r="P168" s="50"/>
      <c r="Q168" s="186">
        <v>3.8</v>
      </c>
      <c r="R168" s="186"/>
      <c r="S168" s="51">
        <v>2319</v>
      </c>
      <c r="T168" s="50"/>
      <c r="U168" s="50"/>
      <c r="V168" s="50"/>
      <c r="W168" s="51">
        <v>1649</v>
      </c>
      <c r="X168" s="50"/>
      <c r="Y168" s="50"/>
      <c r="Z168" s="50"/>
      <c r="AA168" s="50"/>
      <c r="AB168" s="50"/>
      <c r="AC168" s="50">
        <v>15</v>
      </c>
      <c r="AD168" s="50"/>
      <c r="AE168" s="51">
        <v>8440</v>
      </c>
      <c r="AF168" s="52"/>
      <c r="AG168" s="50">
        <f>SUM(AG166:AG167)</f>
        <v>12.5</v>
      </c>
      <c r="AH168" s="50"/>
      <c r="AI168" s="51">
        <v>14280</v>
      </c>
      <c r="AJ168" s="50"/>
      <c r="AK168" s="50"/>
      <c r="AL168" s="50"/>
      <c r="AM168" s="50"/>
      <c r="AN168" s="50"/>
      <c r="AO168" s="50">
        <f>SUM(AO166:AO167)</f>
        <v>38.4</v>
      </c>
      <c r="AP168" s="50"/>
      <c r="AQ168" s="310"/>
      <c r="AR168" s="385"/>
      <c r="AS168" s="375"/>
      <c r="AT168" s="375"/>
      <c r="AU168" s="375"/>
      <c r="AV168" s="340"/>
      <c r="AW168" s="375"/>
      <c r="AX168" s="375"/>
      <c r="AY168" s="375"/>
      <c r="AZ168" s="375"/>
      <c r="BA168" s="375"/>
      <c r="BB168" s="375"/>
      <c r="BC168" s="375"/>
      <c r="BD168" s="375"/>
      <c r="BE168" s="375"/>
      <c r="BF168" s="375"/>
      <c r="BG168" s="375"/>
      <c r="BH168" s="375"/>
      <c r="BI168" s="375"/>
      <c r="BJ168" s="375"/>
      <c r="BK168" s="375"/>
      <c r="BL168" s="375"/>
      <c r="BM168" s="375"/>
      <c r="BN168" s="375"/>
      <c r="BO168" s="375"/>
      <c r="BP168" s="375"/>
      <c r="BQ168" s="375"/>
      <c r="BR168" s="375"/>
      <c r="BS168" s="375"/>
      <c r="BT168" s="375"/>
      <c r="BU168" s="375"/>
      <c r="BV168" s="375"/>
      <c r="BW168" s="375"/>
      <c r="BX168" s="375"/>
      <c r="BY168" s="375"/>
      <c r="BZ168" s="375"/>
      <c r="CA168" s="375"/>
      <c r="CB168" s="375"/>
      <c r="CC168" s="375"/>
      <c r="CD168" s="375"/>
      <c r="CE168" s="375"/>
      <c r="CF168" s="375"/>
      <c r="CG168" s="375"/>
      <c r="CH168" s="375"/>
      <c r="CI168" s="375"/>
      <c r="CJ168" s="375"/>
      <c r="CK168" s="375"/>
      <c r="CL168" s="375"/>
      <c r="CM168" s="375"/>
      <c r="CN168" s="375"/>
      <c r="CO168" s="375"/>
      <c r="CP168" s="375"/>
      <c r="CQ168" s="375"/>
      <c r="CR168" s="375"/>
      <c r="CS168" s="375"/>
      <c r="CT168" s="375"/>
      <c r="CU168" s="375"/>
      <c r="CV168" s="375"/>
      <c r="CW168" s="375"/>
      <c r="CX168" s="375"/>
      <c r="CY168" s="375"/>
      <c r="CZ168" s="375"/>
      <c r="DA168" s="375"/>
      <c r="DB168" s="375"/>
      <c r="DC168" s="375"/>
      <c r="DD168" s="375"/>
      <c r="DE168" s="375"/>
      <c r="DF168" s="375"/>
      <c r="DG168" s="375"/>
      <c r="DH168" s="375"/>
      <c r="DI168" s="375"/>
      <c r="DJ168" s="375"/>
      <c r="DK168" s="375"/>
    </row>
    <row r="169" spans="1:115" s="37" customFormat="1" ht="105.75" customHeight="1" thickTop="1">
      <c r="A169" s="444">
        <v>67</v>
      </c>
      <c r="B169" s="132" t="s">
        <v>14</v>
      </c>
      <c r="C169" s="175">
        <v>22</v>
      </c>
      <c r="D169" s="134"/>
      <c r="E169" s="134"/>
      <c r="F169" s="122"/>
      <c r="G169" s="122"/>
      <c r="H169" s="27" t="s">
        <v>260</v>
      </c>
      <c r="I169" s="27">
        <v>120</v>
      </c>
      <c r="J169" s="31" t="s">
        <v>396</v>
      </c>
      <c r="K169" s="32" t="s">
        <v>397</v>
      </c>
      <c r="L169" s="27"/>
      <c r="M169" s="27"/>
      <c r="N169" s="205"/>
      <c r="O169" s="205"/>
      <c r="P169" s="30" t="s">
        <v>106</v>
      </c>
      <c r="Q169" s="27">
        <v>7.6</v>
      </c>
      <c r="R169" s="31" t="s">
        <v>395</v>
      </c>
      <c r="S169" s="28">
        <v>2021</v>
      </c>
      <c r="T169" s="27"/>
      <c r="U169" s="27"/>
      <c r="V169" s="31" t="s">
        <v>605</v>
      </c>
      <c r="W169" s="32" t="s">
        <v>606</v>
      </c>
      <c r="X169" s="27"/>
      <c r="Y169" s="27"/>
      <c r="Z169" s="27"/>
      <c r="AA169" s="27"/>
      <c r="AB169" s="31" t="s">
        <v>87</v>
      </c>
      <c r="AC169" s="27">
        <v>15</v>
      </c>
      <c r="AD169" s="194"/>
      <c r="AE169" s="205"/>
      <c r="AF169" s="42" t="s">
        <v>184</v>
      </c>
      <c r="AG169" s="27">
        <v>14</v>
      </c>
      <c r="AH169" s="31" t="s">
        <v>604</v>
      </c>
      <c r="AI169" s="28">
        <v>7811</v>
      </c>
      <c r="AJ169" s="35"/>
      <c r="AK169" s="27"/>
      <c r="AL169" s="194"/>
      <c r="AM169" s="205"/>
      <c r="AN169" s="42" t="s">
        <v>86</v>
      </c>
      <c r="AO169" s="27">
        <v>4.2</v>
      </c>
      <c r="AP169" s="27" t="s">
        <v>394</v>
      </c>
      <c r="AQ169" s="313">
        <v>1584</v>
      </c>
      <c r="AR169" s="385"/>
      <c r="AS169" s="375"/>
      <c r="AT169" s="375"/>
      <c r="AU169" s="375"/>
      <c r="AV169" s="340"/>
      <c r="AW169" s="375"/>
      <c r="AX169" s="375"/>
      <c r="AY169" s="375"/>
      <c r="AZ169" s="375"/>
      <c r="BA169" s="375"/>
      <c r="BB169" s="375"/>
      <c r="BC169" s="375"/>
      <c r="BD169" s="375"/>
      <c r="BE169" s="375"/>
      <c r="BF169" s="375"/>
      <c r="BG169" s="375"/>
      <c r="BH169" s="375"/>
      <c r="BI169" s="375"/>
      <c r="BJ169" s="375"/>
      <c r="BK169" s="375"/>
      <c r="BL169" s="375"/>
      <c r="BM169" s="375"/>
      <c r="BN169" s="375"/>
      <c r="BO169" s="375"/>
      <c r="BP169" s="375"/>
      <c r="BQ169" s="375"/>
      <c r="BR169" s="375"/>
      <c r="BS169" s="375"/>
      <c r="BT169" s="375"/>
      <c r="BU169" s="375"/>
      <c r="BV169" s="375"/>
      <c r="BW169" s="375"/>
      <c r="BX169" s="375"/>
      <c r="BY169" s="375"/>
      <c r="BZ169" s="375"/>
      <c r="CA169" s="375"/>
      <c r="CB169" s="375"/>
      <c r="CC169" s="375"/>
      <c r="CD169" s="375"/>
      <c r="CE169" s="375"/>
      <c r="CF169" s="375"/>
      <c r="CG169" s="375"/>
      <c r="CH169" s="375"/>
      <c r="CI169" s="375"/>
      <c r="CJ169" s="375"/>
      <c r="CK169" s="375"/>
      <c r="CL169" s="375"/>
      <c r="CM169" s="375"/>
      <c r="CN169" s="375"/>
      <c r="CO169" s="375"/>
      <c r="CP169" s="375"/>
      <c r="CQ169" s="375"/>
      <c r="CR169" s="375"/>
      <c r="CS169" s="375"/>
      <c r="CT169" s="375"/>
      <c r="CU169" s="375"/>
      <c r="CV169" s="375"/>
      <c r="CW169" s="375"/>
      <c r="CX169" s="375"/>
      <c r="CY169" s="375"/>
      <c r="CZ169" s="375"/>
      <c r="DA169" s="375"/>
      <c r="DB169" s="375"/>
      <c r="DC169" s="375"/>
      <c r="DD169" s="375"/>
      <c r="DE169" s="375"/>
      <c r="DF169" s="375"/>
      <c r="DG169" s="375"/>
      <c r="DH169" s="375"/>
      <c r="DI169" s="375"/>
      <c r="DJ169" s="375"/>
      <c r="DK169" s="375"/>
    </row>
    <row r="170" spans="1:115" s="37" customFormat="1" ht="13.5" customHeight="1" thickBot="1">
      <c r="A170" s="443"/>
      <c r="B170" s="46" t="s">
        <v>21</v>
      </c>
      <c r="C170" s="47"/>
      <c r="D170" s="48">
        <v>97.22</v>
      </c>
      <c r="E170" s="48">
        <v>58.96</v>
      </c>
      <c r="F170" s="49">
        <v>160.80000000000001</v>
      </c>
      <c r="G170" s="262">
        <f>SUM(K170,S170,W170,AI170,AQ170)</f>
        <v>129856</v>
      </c>
      <c r="H170" s="50"/>
      <c r="I170" s="50">
        <v>120</v>
      </c>
      <c r="J170" s="145"/>
      <c r="K170" s="51">
        <v>111128</v>
      </c>
      <c r="L170" s="50"/>
      <c r="M170" s="50"/>
      <c r="N170" s="50"/>
      <c r="O170" s="50"/>
      <c r="P170" s="50"/>
      <c r="Q170" s="50">
        <v>7.6</v>
      </c>
      <c r="R170" s="50"/>
      <c r="S170" s="51">
        <v>2021</v>
      </c>
      <c r="T170" s="50"/>
      <c r="U170" s="50"/>
      <c r="V170" s="50"/>
      <c r="W170" s="51">
        <v>7312</v>
      </c>
      <c r="X170" s="50"/>
      <c r="Y170" s="50"/>
      <c r="Z170" s="50"/>
      <c r="AA170" s="50"/>
      <c r="AB170" s="50"/>
      <c r="AC170" s="50">
        <v>15</v>
      </c>
      <c r="AD170" s="50"/>
      <c r="AE170" s="50"/>
      <c r="AF170" s="155"/>
      <c r="AG170" s="50">
        <v>14</v>
      </c>
      <c r="AH170" s="50"/>
      <c r="AI170" s="51">
        <v>7811</v>
      </c>
      <c r="AJ170" s="50"/>
      <c r="AK170" s="50"/>
      <c r="AL170" s="50"/>
      <c r="AM170" s="50"/>
      <c r="AN170" s="50"/>
      <c r="AO170" s="50">
        <v>4.2</v>
      </c>
      <c r="AP170" s="50"/>
      <c r="AQ170" s="312">
        <v>1584</v>
      </c>
      <c r="AR170" s="385"/>
      <c r="AS170" s="375"/>
      <c r="AT170" s="375"/>
      <c r="AU170" s="375"/>
      <c r="AV170" s="340"/>
      <c r="AW170" s="375"/>
      <c r="AX170" s="375"/>
      <c r="AY170" s="375"/>
      <c r="AZ170" s="375"/>
      <c r="BA170" s="375"/>
      <c r="BB170" s="375"/>
      <c r="BC170" s="375"/>
      <c r="BD170" s="375"/>
      <c r="BE170" s="375"/>
      <c r="BF170" s="375"/>
      <c r="BG170" s="375"/>
      <c r="BH170" s="375"/>
      <c r="BI170" s="375"/>
      <c r="BJ170" s="375"/>
      <c r="BK170" s="375"/>
      <c r="BL170" s="375"/>
      <c r="BM170" s="375"/>
      <c r="BN170" s="375"/>
      <c r="BO170" s="375"/>
      <c r="BP170" s="375"/>
      <c r="BQ170" s="375"/>
      <c r="BR170" s="375"/>
      <c r="BS170" s="375"/>
      <c r="BT170" s="375"/>
      <c r="BU170" s="375"/>
      <c r="BV170" s="375"/>
      <c r="BW170" s="375"/>
      <c r="BX170" s="375"/>
      <c r="BY170" s="375"/>
      <c r="BZ170" s="375"/>
      <c r="CA170" s="375"/>
      <c r="CB170" s="375"/>
      <c r="CC170" s="375"/>
      <c r="CD170" s="375"/>
      <c r="CE170" s="375"/>
      <c r="CF170" s="375"/>
      <c r="CG170" s="375"/>
      <c r="CH170" s="375"/>
      <c r="CI170" s="375"/>
      <c r="CJ170" s="375"/>
      <c r="CK170" s="375"/>
      <c r="CL170" s="375"/>
      <c r="CM170" s="375"/>
      <c r="CN170" s="375"/>
      <c r="CO170" s="375"/>
      <c r="CP170" s="375"/>
      <c r="CQ170" s="375"/>
      <c r="CR170" s="375"/>
      <c r="CS170" s="375"/>
      <c r="CT170" s="375"/>
      <c r="CU170" s="375"/>
      <c r="CV170" s="375"/>
      <c r="CW170" s="375"/>
      <c r="CX170" s="375"/>
      <c r="CY170" s="375"/>
      <c r="CZ170" s="375"/>
      <c r="DA170" s="375"/>
      <c r="DB170" s="375"/>
      <c r="DC170" s="375"/>
      <c r="DD170" s="375"/>
      <c r="DE170" s="375"/>
      <c r="DF170" s="375"/>
      <c r="DG170" s="375"/>
      <c r="DH170" s="375"/>
      <c r="DI170" s="375"/>
      <c r="DJ170" s="375"/>
      <c r="DK170" s="375"/>
    </row>
    <row r="171" spans="1:115" s="37" customFormat="1" ht="44.25" customHeight="1" thickTop="1">
      <c r="A171" s="444">
        <v>68</v>
      </c>
      <c r="B171" s="447" t="s">
        <v>14</v>
      </c>
      <c r="C171" s="467">
        <v>24</v>
      </c>
      <c r="D171" s="451"/>
      <c r="E171" s="451"/>
      <c r="F171" s="512"/>
      <c r="G171" s="214"/>
      <c r="H171" s="31"/>
      <c r="I171" s="27"/>
      <c r="J171" s="27"/>
      <c r="K171" s="27"/>
      <c r="L171" s="27"/>
      <c r="M171" s="27"/>
      <c r="N171" s="205"/>
      <c r="O171" s="205"/>
      <c r="P171" s="30" t="s">
        <v>262</v>
      </c>
      <c r="Q171" s="27">
        <v>5.7</v>
      </c>
      <c r="R171" s="27"/>
      <c r="S171" s="27"/>
      <c r="T171" s="27"/>
      <c r="U171" s="27"/>
      <c r="V171" s="31" t="s">
        <v>400</v>
      </c>
      <c r="W171" s="28">
        <v>1928</v>
      </c>
      <c r="X171" s="31"/>
      <c r="Y171" s="27"/>
      <c r="Z171" s="27"/>
      <c r="AA171" s="27"/>
      <c r="AB171" s="31" t="s">
        <v>92</v>
      </c>
      <c r="AC171" s="171">
        <v>10</v>
      </c>
      <c r="AD171" s="30" t="s">
        <v>399</v>
      </c>
      <c r="AE171" s="41">
        <v>7304</v>
      </c>
      <c r="AF171" s="33" t="s">
        <v>107</v>
      </c>
      <c r="AG171" s="27">
        <v>14.2</v>
      </c>
      <c r="AH171" s="194" t="s">
        <v>398</v>
      </c>
      <c r="AI171" s="41">
        <v>12751</v>
      </c>
      <c r="AJ171" s="78"/>
      <c r="AK171" s="27"/>
      <c r="AL171" s="194"/>
      <c r="AM171" s="205"/>
      <c r="AN171" s="42"/>
      <c r="AO171" s="27"/>
      <c r="AP171" s="194"/>
      <c r="AQ171" s="308"/>
      <c r="AR171" s="385"/>
      <c r="AS171" s="375"/>
      <c r="AT171" s="375"/>
      <c r="AU171" s="375"/>
      <c r="AV171" s="340"/>
      <c r="AW171" s="375"/>
      <c r="AX171" s="375"/>
      <c r="AY171" s="375"/>
      <c r="AZ171" s="375"/>
      <c r="BA171" s="375"/>
      <c r="BB171" s="375"/>
      <c r="BC171" s="375"/>
      <c r="BD171" s="375"/>
      <c r="BE171" s="375"/>
      <c r="BF171" s="375"/>
      <c r="BG171" s="375"/>
      <c r="BH171" s="375"/>
      <c r="BI171" s="375"/>
      <c r="BJ171" s="375"/>
      <c r="BK171" s="375"/>
      <c r="BL171" s="375"/>
      <c r="BM171" s="375"/>
      <c r="BN171" s="375"/>
      <c r="BO171" s="375"/>
      <c r="BP171" s="375"/>
      <c r="BQ171" s="375"/>
      <c r="BR171" s="375"/>
      <c r="BS171" s="375"/>
      <c r="BT171" s="375"/>
      <c r="BU171" s="375"/>
      <c r="BV171" s="375"/>
      <c r="BW171" s="375"/>
      <c r="BX171" s="375"/>
      <c r="BY171" s="375"/>
      <c r="BZ171" s="375"/>
      <c r="CA171" s="375"/>
      <c r="CB171" s="375"/>
      <c r="CC171" s="375"/>
      <c r="CD171" s="375"/>
      <c r="CE171" s="375"/>
      <c r="CF171" s="375"/>
      <c r="CG171" s="375"/>
      <c r="CH171" s="375"/>
      <c r="CI171" s="375"/>
      <c r="CJ171" s="375"/>
      <c r="CK171" s="375"/>
      <c r="CL171" s="375"/>
      <c r="CM171" s="375"/>
      <c r="CN171" s="375"/>
      <c r="CO171" s="375"/>
      <c r="CP171" s="375"/>
      <c r="CQ171" s="375"/>
      <c r="CR171" s="375"/>
      <c r="CS171" s="375"/>
      <c r="CT171" s="375"/>
      <c r="CU171" s="375"/>
      <c r="CV171" s="375"/>
      <c r="CW171" s="375"/>
      <c r="CX171" s="375"/>
      <c r="CY171" s="375"/>
      <c r="CZ171" s="375"/>
      <c r="DA171" s="375"/>
      <c r="DB171" s="375"/>
      <c r="DC171" s="375"/>
      <c r="DD171" s="375"/>
      <c r="DE171" s="375"/>
      <c r="DF171" s="375"/>
      <c r="DG171" s="375"/>
      <c r="DH171" s="375"/>
      <c r="DI171" s="375"/>
      <c r="DJ171" s="375"/>
      <c r="DK171" s="375"/>
    </row>
    <row r="172" spans="1:115" s="37" customFormat="1" ht="26.25" customHeight="1">
      <c r="A172" s="442"/>
      <c r="B172" s="448"/>
      <c r="C172" s="468"/>
      <c r="D172" s="452"/>
      <c r="E172" s="452"/>
      <c r="F172" s="514"/>
      <c r="G172" s="215"/>
      <c r="H172" s="62"/>
      <c r="I172" s="172"/>
      <c r="J172" s="195"/>
      <c r="K172" s="206"/>
      <c r="L172" s="172"/>
      <c r="M172" s="172"/>
      <c r="N172" s="206"/>
      <c r="O172" s="206"/>
      <c r="P172" s="172"/>
      <c r="Q172" s="172"/>
      <c r="R172" s="195"/>
      <c r="S172" s="206"/>
      <c r="T172" s="172"/>
      <c r="U172" s="172"/>
      <c r="V172" s="195"/>
      <c r="W172" s="206"/>
      <c r="X172" s="62"/>
      <c r="Y172" s="172"/>
      <c r="Z172" s="195"/>
      <c r="AA172" s="206"/>
      <c r="AB172" s="172"/>
      <c r="AC172" s="172"/>
      <c r="AD172" s="195"/>
      <c r="AE172" s="206"/>
      <c r="AF172" s="42" t="s">
        <v>192</v>
      </c>
      <c r="AG172" s="172">
        <v>8.5</v>
      </c>
      <c r="AH172" s="195"/>
      <c r="AI172" s="206"/>
      <c r="AJ172" s="172"/>
      <c r="AK172" s="172"/>
      <c r="AL172" s="195"/>
      <c r="AM172" s="206"/>
      <c r="AN172" s="172"/>
      <c r="AO172" s="172"/>
      <c r="AP172" s="195"/>
      <c r="AQ172" s="156"/>
      <c r="AR172" s="385"/>
      <c r="AS172" s="375"/>
      <c r="AT172" s="375"/>
      <c r="AU172" s="375"/>
      <c r="AV172" s="340"/>
      <c r="AW172" s="375"/>
      <c r="AX172" s="375"/>
      <c r="AY172" s="375"/>
      <c r="AZ172" s="375"/>
      <c r="BA172" s="375"/>
      <c r="BB172" s="375"/>
      <c r="BC172" s="375"/>
      <c r="BD172" s="375"/>
      <c r="BE172" s="375"/>
      <c r="BF172" s="375"/>
      <c r="BG172" s="375"/>
      <c r="BH172" s="375"/>
      <c r="BI172" s="375"/>
      <c r="BJ172" s="375"/>
      <c r="BK172" s="375"/>
      <c r="BL172" s="375"/>
      <c r="BM172" s="375"/>
      <c r="BN172" s="375"/>
      <c r="BO172" s="375"/>
      <c r="BP172" s="375"/>
      <c r="BQ172" s="375"/>
      <c r="BR172" s="375"/>
      <c r="BS172" s="375"/>
      <c r="BT172" s="375"/>
      <c r="BU172" s="375"/>
      <c r="BV172" s="375"/>
      <c r="BW172" s="375"/>
      <c r="BX172" s="375"/>
      <c r="BY172" s="375"/>
      <c r="BZ172" s="375"/>
      <c r="CA172" s="375"/>
      <c r="CB172" s="375"/>
      <c r="CC172" s="375"/>
      <c r="CD172" s="375"/>
      <c r="CE172" s="375"/>
      <c r="CF172" s="375"/>
      <c r="CG172" s="375"/>
      <c r="CH172" s="375"/>
      <c r="CI172" s="375"/>
      <c r="CJ172" s="375"/>
      <c r="CK172" s="375"/>
      <c r="CL172" s="375"/>
      <c r="CM172" s="375"/>
      <c r="CN172" s="375"/>
      <c r="CO172" s="375"/>
      <c r="CP172" s="375"/>
      <c r="CQ172" s="375"/>
      <c r="CR172" s="375"/>
      <c r="CS172" s="375"/>
      <c r="CT172" s="375"/>
      <c r="CU172" s="375"/>
      <c r="CV172" s="375"/>
      <c r="CW172" s="375"/>
      <c r="CX172" s="375"/>
      <c r="CY172" s="375"/>
      <c r="CZ172" s="375"/>
      <c r="DA172" s="375"/>
      <c r="DB172" s="375"/>
      <c r="DC172" s="375"/>
      <c r="DD172" s="375"/>
      <c r="DE172" s="375"/>
      <c r="DF172" s="375"/>
      <c r="DG172" s="375"/>
      <c r="DH172" s="375"/>
      <c r="DI172" s="375"/>
      <c r="DJ172" s="375"/>
      <c r="DK172" s="375"/>
    </row>
    <row r="173" spans="1:115" s="37" customFormat="1" ht="12.75" customHeight="1" thickBot="1">
      <c r="A173" s="443"/>
      <c r="B173" s="46" t="s">
        <v>21</v>
      </c>
      <c r="C173" s="47"/>
      <c r="D173" s="48">
        <v>64.959999999999994</v>
      </c>
      <c r="E173" s="48">
        <v>-100.83</v>
      </c>
      <c r="F173" s="49">
        <v>38.4</v>
      </c>
      <c r="G173" s="262">
        <f>SUM(W173,AE173,AI173)</f>
        <v>21983</v>
      </c>
      <c r="H173" s="50"/>
      <c r="I173" s="50"/>
      <c r="J173" s="50"/>
      <c r="K173" s="50"/>
      <c r="L173" s="50"/>
      <c r="M173" s="50"/>
      <c r="N173" s="50"/>
      <c r="O173" s="50"/>
      <c r="P173" s="50"/>
      <c r="Q173" s="50">
        <v>5.7</v>
      </c>
      <c r="R173" s="50"/>
      <c r="S173" s="50"/>
      <c r="T173" s="50"/>
      <c r="U173" s="50"/>
      <c r="V173" s="50"/>
      <c r="W173" s="51">
        <v>1928</v>
      </c>
      <c r="X173" s="50"/>
      <c r="Y173" s="50"/>
      <c r="Z173" s="50"/>
      <c r="AA173" s="50"/>
      <c r="AB173" s="50"/>
      <c r="AC173" s="50">
        <v>10</v>
      </c>
      <c r="AD173" s="50"/>
      <c r="AE173" s="51">
        <v>7304</v>
      </c>
      <c r="AF173" s="52"/>
      <c r="AG173" s="50">
        <f>SUM(AG171:AG172)</f>
        <v>22.7</v>
      </c>
      <c r="AH173" s="50"/>
      <c r="AI173" s="51">
        <v>12751</v>
      </c>
      <c r="AJ173" s="50"/>
      <c r="AK173" s="50"/>
      <c r="AL173" s="50"/>
      <c r="AM173" s="50"/>
      <c r="AN173" s="50"/>
      <c r="AO173" s="50"/>
      <c r="AP173" s="50"/>
      <c r="AQ173" s="310"/>
      <c r="AR173" s="385"/>
      <c r="AS173" s="375"/>
      <c r="AT173" s="375"/>
      <c r="AU173" s="375"/>
      <c r="AV173" s="340"/>
      <c r="AW173" s="375"/>
      <c r="AX173" s="375"/>
      <c r="AY173" s="375"/>
      <c r="AZ173" s="375"/>
      <c r="BA173" s="375"/>
      <c r="BB173" s="375"/>
      <c r="BC173" s="375"/>
      <c r="BD173" s="375"/>
      <c r="BE173" s="375"/>
      <c r="BF173" s="375"/>
      <c r="BG173" s="375"/>
      <c r="BH173" s="375"/>
      <c r="BI173" s="375"/>
      <c r="BJ173" s="375"/>
      <c r="BK173" s="375"/>
      <c r="BL173" s="375"/>
      <c r="BM173" s="375"/>
      <c r="BN173" s="375"/>
      <c r="BO173" s="375"/>
      <c r="BP173" s="375"/>
      <c r="BQ173" s="375"/>
      <c r="BR173" s="375"/>
      <c r="BS173" s="375"/>
      <c r="BT173" s="375"/>
      <c r="BU173" s="375"/>
      <c r="BV173" s="375"/>
      <c r="BW173" s="375"/>
      <c r="BX173" s="375"/>
      <c r="BY173" s="375"/>
      <c r="BZ173" s="375"/>
      <c r="CA173" s="375"/>
      <c r="CB173" s="375"/>
      <c r="CC173" s="375"/>
      <c r="CD173" s="375"/>
      <c r="CE173" s="375"/>
      <c r="CF173" s="375"/>
      <c r="CG173" s="375"/>
      <c r="CH173" s="375"/>
      <c r="CI173" s="375"/>
      <c r="CJ173" s="375"/>
      <c r="CK173" s="375"/>
      <c r="CL173" s="375"/>
      <c r="CM173" s="375"/>
      <c r="CN173" s="375"/>
      <c r="CO173" s="375"/>
      <c r="CP173" s="375"/>
      <c r="CQ173" s="375"/>
      <c r="CR173" s="375"/>
      <c r="CS173" s="375"/>
      <c r="CT173" s="375"/>
      <c r="CU173" s="375"/>
      <c r="CV173" s="375"/>
      <c r="CW173" s="375"/>
      <c r="CX173" s="375"/>
      <c r="CY173" s="375"/>
      <c r="CZ173" s="375"/>
      <c r="DA173" s="375"/>
      <c r="DB173" s="375"/>
      <c r="DC173" s="375"/>
      <c r="DD173" s="375"/>
      <c r="DE173" s="375"/>
      <c r="DF173" s="375"/>
      <c r="DG173" s="375"/>
      <c r="DH173" s="375"/>
      <c r="DI173" s="375"/>
      <c r="DJ173" s="375"/>
      <c r="DK173" s="375"/>
    </row>
    <row r="174" spans="1:115" s="37" customFormat="1" ht="105.75" customHeight="1" thickTop="1">
      <c r="A174" s="444">
        <v>69</v>
      </c>
      <c r="B174" s="133" t="s">
        <v>14</v>
      </c>
      <c r="C174" s="187" t="s">
        <v>15</v>
      </c>
      <c r="D174" s="146"/>
      <c r="E174" s="146"/>
      <c r="F174" s="170"/>
      <c r="G174" s="211"/>
      <c r="H174" s="27"/>
      <c r="I174" s="27"/>
      <c r="J174" s="31" t="s">
        <v>403</v>
      </c>
      <c r="K174" s="28">
        <v>1818</v>
      </c>
      <c r="L174" s="27"/>
      <c r="M174" s="27"/>
      <c r="N174" s="205"/>
      <c r="O174" s="205"/>
      <c r="P174" s="30" t="s">
        <v>183</v>
      </c>
      <c r="Q174" s="27">
        <v>3.8</v>
      </c>
      <c r="R174" s="27"/>
      <c r="S174" s="27"/>
      <c r="T174" s="27"/>
      <c r="U174" s="27"/>
      <c r="V174" s="27"/>
      <c r="W174" s="27"/>
      <c r="X174" s="27" t="s">
        <v>109</v>
      </c>
      <c r="Y174" s="27">
        <v>20.8</v>
      </c>
      <c r="Z174" s="27" t="s">
        <v>402</v>
      </c>
      <c r="AA174" s="28">
        <v>106455</v>
      </c>
      <c r="AB174" s="31" t="s">
        <v>92</v>
      </c>
      <c r="AC174" s="171">
        <v>10</v>
      </c>
      <c r="AD174" s="30" t="s">
        <v>401</v>
      </c>
      <c r="AE174" s="41">
        <v>35986</v>
      </c>
      <c r="AF174" s="33" t="s">
        <v>254</v>
      </c>
      <c r="AG174" s="27">
        <v>12.2</v>
      </c>
      <c r="AH174" s="31" t="s">
        <v>607</v>
      </c>
      <c r="AI174" s="28">
        <v>1556</v>
      </c>
      <c r="AJ174" s="35"/>
      <c r="AK174" s="27"/>
      <c r="AL174" s="194"/>
      <c r="AM174" s="205"/>
      <c r="AN174" s="42" t="s">
        <v>79</v>
      </c>
      <c r="AO174" s="27">
        <v>5.4</v>
      </c>
      <c r="AP174" s="31" t="s">
        <v>608</v>
      </c>
      <c r="AQ174" s="314" t="s">
        <v>609</v>
      </c>
      <c r="AR174" s="385"/>
      <c r="AS174" s="375"/>
      <c r="AT174" s="375"/>
      <c r="AU174" s="375"/>
      <c r="AV174" s="340"/>
      <c r="AW174" s="375"/>
      <c r="AX174" s="375"/>
      <c r="AY174" s="375"/>
      <c r="AZ174" s="375"/>
      <c r="BA174" s="375"/>
      <c r="BB174" s="375"/>
      <c r="BC174" s="375"/>
      <c r="BD174" s="375"/>
      <c r="BE174" s="375"/>
      <c r="BF174" s="375"/>
      <c r="BG174" s="375"/>
      <c r="BH174" s="375"/>
      <c r="BI174" s="375"/>
      <c r="BJ174" s="375"/>
      <c r="BK174" s="375"/>
      <c r="BL174" s="375"/>
      <c r="BM174" s="375"/>
      <c r="BN174" s="375"/>
      <c r="BO174" s="375"/>
      <c r="BP174" s="375"/>
      <c r="BQ174" s="375"/>
      <c r="BR174" s="375"/>
      <c r="BS174" s="375"/>
      <c r="BT174" s="375"/>
      <c r="BU174" s="375"/>
      <c r="BV174" s="375"/>
      <c r="BW174" s="375"/>
      <c r="BX174" s="375"/>
      <c r="BY174" s="375"/>
      <c r="BZ174" s="375"/>
      <c r="CA174" s="375"/>
      <c r="CB174" s="375"/>
      <c r="CC174" s="375"/>
      <c r="CD174" s="375"/>
      <c r="CE174" s="375"/>
      <c r="CF174" s="375"/>
      <c r="CG174" s="375"/>
      <c r="CH174" s="375"/>
      <c r="CI174" s="375"/>
      <c r="CJ174" s="375"/>
      <c r="CK174" s="375"/>
      <c r="CL174" s="375"/>
      <c r="CM174" s="375"/>
      <c r="CN174" s="375"/>
      <c r="CO174" s="375"/>
      <c r="CP174" s="375"/>
      <c r="CQ174" s="375"/>
      <c r="CR174" s="375"/>
      <c r="CS174" s="375"/>
      <c r="CT174" s="375"/>
      <c r="CU174" s="375"/>
      <c r="CV174" s="375"/>
      <c r="CW174" s="375"/>
      <c r="CX174" s="375"/>
      <c r="CY174" s="375"/>
      <c r="CZ174" s="375"/>
      <c r="DA174" s="375"/>
      <c r="DB174" s="375"/>
      <c r="DC174" s="375"/>
      <c r="DD174" s="375"/>
      <c r="DE174" s="375"/>
      <c r="DF174" s="375"/>
      <c r="DG174" s="375"/>
      <c r="DH174" s="375"/>
      <c r="DI174" s="375"/>
      <c r="DJ174" s="375"/>
      <c r="DK174" s="375"/>
    </row>
    <row r="175" spans="1:115" s="37" customFormat="1" ht="14.25" customHeight="1" thickBot="1">
      <c r="A175" s="443"/>
      <c r="B175" s="46" t="s">
        <v>21</v>
      </c>
      <c r="C175" s="47"/>
      <c r="D175" s="48">
        <v>130.52000000000001</v>
      </c>
      <c r="E175" s="48">
        <v>59.92</v>
      </c>
      <c r="F175" s="49">
        <v>52.2</v>
      </c>
      <c r="G175" s="262">
        <f>SUM(K175,AA175,AE175,AI175,AQ175)</f>
        <v>159202</v>
      </c>
      <c r="H175" s="50"/>
      <c r="I175" s="50"/>
      <c r="J175" s="50"/>
      <c r="K175" s="51">
        <v>1818</v>
      </c>
      <c r="L175" s="50"/>
      <c r="M175" s="50"/>
      <c r="N175" s="50"/>
      <c r="O175" s="50"/>
      <c r="P175" s="50"/>
      <c r="Q175" s="50">
        <f>SUM(Q174:Q174)</f>
        <v>3.8</v>
      </c>
      <c r="R175" s="50"/>
      <c r="S175" s="50"/>
      <c r="T175" s="50"/>
      <c r="U175" s="50"/>
      <c r="V175" s="50"/>
      <c r="W175" s="50"/>
      <c r="X175" s="50"/>
      <c r="Y175" s="50">
        <v>20.8</v>
      </c>
      <c r="Z175" s="50"/>
      <c r="AA175" s="51">
        <v>106455</v>
      </c>
      <c r="AB175" s="50"/>
      <c r="AC175" s="50">
        <v>10</v>
      </c>
      <c r="AD175" s="50"/>
      <c r="AE175" s="51">
        <v>35986</v>
      </c>
      <c r="AF175" s="52"/>
      <c r="AG175" s="50">
        <v>12.2</v>
      </c>
      <c r="AH175" s="50"/>
      <c r="AI175" s="51">
        <v>1556</v>
      </c>
      <c r="AJ175" s="50"/>
      <c r="AK175" s="50"/>
      <c r="AL175" s="50"/>
      <c r="AM175" s="50"/>
      <c r="AN175" s="50"/>
      <c r="AO175" s="50">
        <v>5.4</v>
      </c>
      <c r="AP175" s="50"/>
      <c r="AQ175" s="312">
        <v>13387</v>
      </c>
      <c r="AR175" s="385"/>
      <c r="AS175" s="375"/>
      <c r="AT175" s="375"/>
      <c r="AU175" s="375"/>
      <c r="AV175" s="340"/>
      <c r="AW175" s="375"/>
      <c r="AX175" s="375"/>
      <c r="AY175" s="375"/>
      <c r="AZ175" s="375"/>
      <c r="BA175" s="375"/>
      <c r="BB175" s="375"/>
      <c r="BC175" s="375"/>
      <c r="BD175" s="375"/>
      <c r="BE175" s="375"/>
      <c r="BF175" s="375"/>
      <c r="BG175" s="375"/>
      <c r="BH175" s="375"/>
      <c r="BI175" s="375"/>
      <c r="BJ175" s="375"/>
      <c r="BK175" s="375"/>
      <c r="BL175" s="375"/>
      <c r="BM175" s="375"/>
      <c r="BN175" s="375"/>
      <c r="BO175" s="375"/>
      <c r="BP175" s="375"/>
      <c r="BQ175" s="375"/>
      <c r="BR175" s="375"/>
      <c r="BS175" s="375"/>
      <c r="BT175" s="375"/>
      <c r="BU175" s="375"/>
      <c r="BV175" s="375"/>
      <c r="BW175" s="375"/>
      <c r="BX175" s="375"/>
      <c r="BY175" s="375"/>
      <c r="BZ175" s="375"/>
      <c r="CA175" s="375"/>
      <c r="CB175" s="375"/>
      <c r="CC175" s="375"/>
      <c r="CD175" s="375"/>
      <c r="CE175" s="375"/>
      <c r="CF175" s="375"/>
      <c r="CG175" s="375"/>
      <c r="CH175" s="375"/>
      <c r="CI175" s="375"/>
      <c r="CJ175" s="375"/>
      <c r="CK175" s="375"/>
      <c r="CL175" s="375"/>
      <c r="CM175" s="375"/>
      <c r="CN175" s="375"/>
      <c r="CO175" s="375"/>
      <c r="CP175" s="375"/>
      <c r="CQ175" s="375"/>
      <c r="CR175" s="375"/>
      <c r="CS175" s="375"/>
      <c r="CT175" s="375"/>
      <c r="CU175" s="375"/>
      <c r="CV175" s="375"/>
      <c r="CW175" s="375"/>
      <c r="CX175" s="375"/>
      <c r="CY175" s="375"/>
      <c r="CZ175" s="375"/>
      <c r="DA175" s="375"/>
      <c r="DB175" s="375"/>
      <c r="DC175" s="375"/>
      <c r="DD175" s="375"/>
      <c r="DE175" s="375"/>
      <c r="DF175" s="375"/>
      <c r="DG175" s="375"/>
      <c r="DH175" s="375"/>
      <c r="DI175" s="375"/>
      <c r="DJ175" s="375"/>
      <c r="DK175" s="375"/>
    </row>
    <row r="176" spans="1:115" s="37" customFormat="1" ht="69.75" customHeight="1" thickTop="1">
      <c r="A176" s="444">
        <v>70</v>
      </c>
      <c r="B176" s="447" t="s">
        <v>14</v>
      </c>
      <c r="C176" s="467">
        <v>30</v>
      </c>
      <c r="D176" s="451"/>
      <c r="E176" s="451"/>
      <c r="F176" s="431"/>
      <c r="G176" s="211"/>
      <c r="H176" s="31" t="s">
        <v>110</v>
      </c>
      <c r="I176" s="27">
        <v>2.2999999999999998</v>
      </c>
      <c r="J176" s="31" t="s">
        <v>405</v>
      </c>
      <c r="K176" s="28">
        <v>2015</v>
      </c>
      <c r="L176" s="27"/>
      <c r="M176" s="27"/>
      <c r="N176" s="205"/>
      <c r="O176" s="205"/>
      <c r="P176" s="30" t="s">
        <v>183</v>
      </c>
      <c r="Q176" s="27">
        <v>3.8</v>
      </c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31" t="s">
        <v>87</v>
      </c>
      <c r="AC176" s="27">
        <v>15</v>
      </c>
      <c r="AD176" s="30" t="s">
        <v>404</v>
      </c>
      <c r="AE176" s="41">
        <v>28393</v>
      </c>
      <c r="AF176" s="42" t="s">
        <v>184</v>
      </c>
      <c r="AG176" s="27" t="s">
        <v>253</v>
      </c>
      <c r="AH176" s="31" t="s">
        <v>610</v>
      </c>
      <c r="AI176" s="28">
        <v>9844</v>
      </c>
      <c r="AJ176" s="35"/>
      <c r="AK176" s="27"/>
      <c r="AL176" s="194"/>
      <c r="AM176" s="205"/>
      <c r="AN176" s="42" t="s">
        <v>86</v>
      </c>
      <c r="AO176" s="27">
        <v>4.2</v>
      </c>
      <c r="AP176" s="27" t="s">
        <v>611</v>
      </c>
      <c r="AQ176" s="313">
        <v>5618</v>
      </c>
      <c r="AR176" s="385"/>
      <c r="AS176" s="375"/>
      <c r="AT176" s="375"/>
      <c r="AU176" s="375"/>
      <c r="AV176" s="340"/>
      <c r="AW176" s="375"/>
      <c r="AX176" s="375"/>
      <c r="AY176" s="375"/>
      <c r="AZ176" s="375"/>
      <c r="BA176" s="375"/>
      <c r="BB176" s="375"/>
      <c r="BC176" s="375"/>
      <c r="BD176" s="375"/>
      <c r="BE176" s="375"/>
      <c r="BF176" s="375"/>
      <c r="BG176" s="375"/>
      <c r="BH176" s="375"/>
      <c r="BI176" s="375"/>
      <c r="BJ176" s="375"/>
      <c r="BK176" s="375"/>
      <c r="BL176" s="375"/>
      <c r="BM176" s="375"/>
      <c r="BN176" s="375"/>
      <c r="BO176" s="375"/>
      <c r="BP176" s="375"/>
      <c r="BQ176" s="375"/>
      <c r="BR176" s="375"/>
      <c r="BS176" s="375"/>
      <c r="BT176" s="375"/>
      <c r="BU176" s="375"/>
      <c r="BV176" s="375"/>
      <c r="BW176" s="375"/>
      <c r="BX176" s="375"/>
      <c r="BY176" s="375"/>
      <c r="BZ176" s="375"/>
      <c r="CA176" s="375"/>
      <c r="CB176" s="375"/>
      <c r="CC176" s="375"/>
      <c r="CD176" s="375"/>
      <c r="CE176" s="375"/>
      <c r="CF176" s="375"/>
      <c r="CG176" s="375"/>
      <c r="CH176" s="375"/>
      <c r="CI176" s="375"/>
      <c r="CJ176" s="375"/>
      <c r="CK176" s="375"/>
      <c r="CL176" s="375"/>
      <c r="CM176" s="375"/>
      <c r="CN176" s="375"/>
      <c r="CO176" s="375"/>
      <c r="CP176" s="375"/>
      <c r="CQ176" s="375"/>
      <c r="CR176" s="375"/>
      <c r="CS176" s="375"/>
      <c r="CT176" s="375"/>
      <c r="CU176" s="375"/>
      <c r="CV176" s="375"/>
      <c r="CW176" s="375"/>
      <c r="CX176" s="375"/>
      <c r="CY176" s="375"/>
      <c r="CZ176" s="375"/>
      <c r="DA176" s="375"/>
      <c r="DB176" s="375"/>
      <c r="DC176" s="375"/>
      <c r="DD176" s="375"/>
      <c r="DE176" s="375"/>
      <c r="DF176" s="375"/>
      <c r="DG176" s="375"/>
      <c r="DH176" s="375"/>
      <c r="DI176" s="375"/>
      <c r="DJ176" s="375"/>
      <c r="DK176" s="375"/>
    </row>
    <row r="177" spans="1:115" s="37" customFormat="1" ht="15" customHeight="1">
      <c r="A177" s="442"/>
      <c r="B177" s="448"/>
      <c r="C177" s="468"/>
      <c r="D177" s="452"/>
      <c r="E177" s="452"/>
      <c r="F177" s="438"/>
      <c r="G177" s="212"/>
      <c r="H177" s="62" t="s">
        <v>111</v>
      </c>
      <c r="I177" s="172">
        <v>90</v>
      </c>
      <c r="J177" s="195"/>
      <c r="K177" s="206"/>
      <c r="L177" s="172"/>
      <c r="M177" s="172"/>
      <c r="N177" s="206"/>
      <c r="O177" s="206"/>
      <c r="P177" s="172"/>
      <c r="Q177" s="172"/>
      <c r="R177" s="195"/>
      <c r="S177" s="206"/>
      <c r="T177" s="172"/>
      <c r="U177" s="172"/>
      <c r="V177" s="195"/>
      <c r="W177" s="206"/>
      <c r="X177" s="172"/>
      <c r="Y177" s="172"/>
      <c r="Z177" s="195"/>
      <c r="AA177" s="206"/>
      <c r="AB177" s="172"/>
      <c r="AC177" s="172"/>
      <c r="AD177" s="195"/>
      <c r="AE177" s="206"/>
      <c r="AF177" s="109"/>
      <c r="AG177" s="172"/>
      <c r="AH177" s="195"/>
      <c r="AI177" s="206"/>
      <c r="AJ177" s="172"/>
      <c r="AK177" s="172"/>
      <c r="AL177" s="195"/>
      <c r="AM177" s="206"/>
      <c r="AN177" s="172"/>
      <c r="AO177" s="172"/>
      <c r="AP177" s="195"/>
      <c r="AQ177" s="156"/>
      <c r="AR177" s="385"/>
      <c r="AS177" s="375"/>
      <c r="AT177" s="375"/>
      <c r="AU177" s="375"/>
      <c r="AV177" s="340"/>
      <c r="AW177" s="375"/>
      <c r="AX177" s="375"/>
      <c r="AY177" s="375"/>
      <c r="AZ177" s="375"/>
      <c r="BA177" s="375"/>
      <c r="BB177" s="375"/>
      <c r="BC177" s="375"/>
      <c r="BD177" s="375"/>
      <c r="BE177" s="375"/>
      <c r="BF177" s="375"/>
      <c r="BG177" s="375"/>
      <c r="BH177" s="375"/>
      <c r="BI177" s="375"/>
      <c r="BJ177" s="375"/>
      <c r="BK177" s="375"/>
      <c r="BL177" s="375"/>
      <c r="BM177" s="375"/>
      <c r="BN177" s="375"/>
      <c r="BO177" s="375"/>
      <c r="BP177" s="375"/>
      <c r="BQ177" s="375"/>
      <c r="BR177" s="375"/>
      <c r="BS177" s="375"/>
      <c r="BT177" s="375"/>
      <c r="BU177" s="375"/>
      <c r="BV177" s="375"/>
      <c r="BW177" s="375"/>
      <c r="BX177" s="375"/>
      <c r="BY177" s="375"/>
      <c r="BZ177" s="375"/>
      <c r="CA177" s="375"/>
      <c r="CB177" s="375"/>
      <c r="CC177" s="375"/>
      <c r="CD177" s="375"/>
      <c r="CE177" s="375"/>
      <c r="CF177" s="375"/>
      <c r="CG177" s="375"/>
      <c r="CH177" s="375"/>
      <c r="CI177" s="375"/>
      <c r="CJ177" s="375"/>
      <c r="CK177" s="375"/>
      <c r="CL177" s="375"/>
      <c r="CM177" s="375"/>
      <c r="CN177" s="375"/>
      <c r="CO177" s="375"/>
      <c r="CP177" s="375"/>
      <c r="CQ177" s="375"/>
      <c r="CR177" s="375"/>
      <c r="CS177" s="375"/>
      <c r="CT177" s="375"/>
      <c r="CU177" s="375"/>
      <c r="CV177" s="375"/>
      <c r="CW177" s="375"/>
      <c r="CX177" s="375"/>
      <c r="CY177" s="375"/>
      <c r="CZ177" s="375"/>
      <c r="DA177" s="375"/>
      <c r="DB177" s="375"/>
      <c r="DC177" s="375"/>
      <c r="DD177" s="375"/>
      <c r="DE177" s="375"/>
      <c r="DF177" s="375"/>
      <c r="DG177" s="375"/>
      <c r="DH177" s="375"/>
      <c r="DI177" s="375"/>
      <c r="DJ177" s="375"/>
      <c r="DK177" s="375"/>
    </row>
    <row r="178" spans="1:115" s="37" customFormat="1" ht="12.75" customHeight="1" thickBot="1">
      <c r="A178" s="443"/>
      <c r="B178" s="46" t="s">
        <v>21</v>
      </c>
      <c r="C178" s="47"/>
      <c r="D178" s="48">
        <v>74.3</v>
      </c>
      <c r="E178" s="48">
        <v>-4.9000000000000004</v>
      </c>
      <c r="F178" s="49">
        <v>132</v>
      </c>
      <c r="G178" s="262">
        <f>SUM(K178,AE178,AI178,AQ178)</f>
        <v>45870</v>
      </c>
      <c r="H178" s="50"/>
      <c r="I178" s="50">
        <f>SUM(I176:I177)</f>
        <v>92.3</v>
      </c>
      <c r="J178" s="50"/>
      <c r="K178" s="51">
        <v>2015</v>
      </c>
      <c r="L178" s="50"/>
      <c r="M178" s="50"/>
      <c r="N178" s="50"/>
      <c r="O178" s="50"/>
      <c r="P178" s="50"/>
      <c r="Q178" s="50">
        <v>3.8</v>
      </c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>
        <v>15</v>
      </c>
      <c r="AD178" s="50"/>
      <c r="AE178" s="51">
        <v>28393</v>
      </c>
      <c r="AF178" s="52"/>
      <c r="AG178" s="50">
        <v>14.2</v>
      </c>
      <c r="AH178" s="50"/>
      <c r="AI178" s="51">
        <v>9844</v>
      </c>
      <c r="AJ178" s="50"/>
      <c r="AK178" s="50"/>
      <c r="AL178" s="50"/>
      <c r="AM178" s="50"/>
      <c r="AN178" s="50"/>
      <c r="AO178" s="50">
        <v>6.7</v>
      </c>
      <c r="AP178" s="50"/>
      <c r="AQ178" s="312">
        <v>5618</v>
      </c>
      <c r="AR178" s="385"/>
      <c r="AS178" s="375"/>
      <c r="AT178" s="375"/>
      <c r="AU178" s="375"/>
      <c r="AV178" s="340"/>
      <c r="AW178" s="375"/>
      <c r="AX178" s="375"/>
      <c r="AY178" s="375"/>
      <c r="AZ178" s="375"/>
      <c r="BA178" s="375"/>
      <c r="BB178" s="375"/>
      <c r="BC178" s="375"/>
      <c r="BD178" s="375"/>
      <c r="BE178" s="375"/>
      <c r="BF178" s="375"/>
      <c r="BG178" s="375"/>
      <c r="BH178" s="375"/>
      <c r="BI178" s="375"/>
      <c r="BJ178" s="375"/>
      <c r="BK178" s="375"/>
      <c r="BL178" s="375"/>
      <c r="BM178" s="375"/>
      <c r="BN178" s="375"/>
      <c r="BO178" s="375"/>
      <c r="BP178" s="375"/>
      <c r="BQ178" s="375"/>
      <c r="BR178" s="375"/>
      <c r="BS178" s="375"/>
      <c r="BT178" s="375"/>
      <c r="BU178" s="375"/>
      <c r="BV178" s="375"/>
      <c r="BW178" s="375"/>
      <c r="BX178" s="375"/>
      <c r="BY178" s="375"/>
      <c r="BZ178" s="375"/>
      <c r="CA178" s="375"/>
      <c r="CB178" s="375"/>
      <c r="CC178" s="375"/>
      <c r="CD178" s="375"/>
      <c r="CE178" s="375"/>
      <c r="CF178" s="375"/>
      <c r="CG178" s="375"/>
      <c r="CH178" s="375"/>
      <c r="CI178" s="375"/>
      <c r="CJ178" s="375"/>
      <c r="CK178" s="375"/>
      <c r="CL178" s="375"/>
      <c r="CM178" s="375"/>
      <c r="CN178" s="375"/>
      <c r="CO178" s="375"/>
      <c r="CP178" s="375"/>
      <c r="CQ178" s="375"/>
      <c r="CR178" s="375"/>
      <c r="CS178" s="375"/>
      <c r="CT178" s="375"/>
      <c r="CU178" s="375"/>
      <c r="CV178" s="375"/>
      <c r="CW178" s="375"/>
      <c r="CX178" s="375"/>
      <c r="CY178" s="375"/>
      <c r="CZ178" s="375"/>
      <c r="DA178" s="375"/>
      <c r="DB178" s="375"/>
      <c r="DC178" s="375"/>
      <c r="DD178" s="375"/>
      <c r="DE178" s="375"/>
      <c r="DF178" s="375"/>
      <c r="DG178" s="375"/>
      <c r="DH178" s="375"/>
      <c r="DI178" s="375"/>
      <c r="DJ178" s="375"/>
      <c r="DK178" s="375"/>
    </row>
    <row r="179" spans="1:115" s="37" customFormat="1" ht="40.5" customHeight="1" thickTop="1">
      <c r="A179" s="444">
        <v>71</v>
      </c>
      <c r="B179" s="133" t="s">
        <v>14</v>
      </c>
      <c r="C179" s="175">
        <v>32</v>
      </c>
      <c r="D179" s="146"/>
      <c r="E179" s="146"/>
      <c r="F179" s="170"/>
      <c r="G179" s="211"/>
      <c r="H179" s="27" t="s">
        <v>111</v>
      </c>
      <c r="I179" s="27">
        <v>90</v>
      </c>
      <c r="J179" s="27" t="s">
        <v>407</v>
      </c>
      <c r="K179" s="28">
        <v>74161</v>
      </c>
      <c r="L179" s="27"/>
      <c r="M179" s="27"/>
      <c r="N179" s="205"/>
      <c r="O179" s="205"/>
      <c r="P179" s="30" t="s">
        <v>262</v>
      </c>
      <c r="Q179" s="27">
        <v>5.7</v>
      </c>
      <c r="R179" s="27"/>
      <c r="S179" s="27"/>
      <c r="T179" s="27"/>
      <c r="U179" s="27"/>
      <c r="V179" s="31" t="s">
        <v>614</v>
      </c>
      <c r="W179" s="28">
        <v>4213</v>
      </c>
      <c r="X179" s="27"/>
      <c r="Y179" s="27"/>
      <c r="Z179" s="27"/>
      <c r="AA179" s="27"/>
      <c r="AB179" s="33" t="s">
        <v>48</v>
      </c>
      <c r="AC179" s="27">
        <v>10</v>
      </c>
      <c r="AD179" s="30" t="s">
        <v>406</v>
      </c>
      <c r="AE179" s="41">
        <v>2549</v>
      </c>
      <c r="AF179" s="42" t="s">
        <v>187</v>
      </c>
      <c r="AG179" s="27">
        <v>11.3</v>
      </c>
      <c r="AH179" s="31" t="s">
        <v>613</v>
      </c>
      <c r="AI179" s="28">
        <v>2919</v>
      </c>
      <c r="AJ179" s="35" t="s">
        <v>94</v>
      </c>
      <c r="AK179" s="27">
        <v>3.8</v>
      </c>
      <c r="AL179" s="194"/>
      <c r="AM179" s="205"/>
      <c r="AN179" s="42" t="s">
        <v>108</v>
      </c>
      <c r="AO179" s="27">
        <v>3.3</v>
      </c>
      <c r="AP179" s="31" t="s">
        <v>612</v>
      </c>
      <c r="AQ179" s="313">
        <v>8249</v>
      </c>
      <c r="AR179" s="385"/>
      <c r="AS179" s="375"/>
      <c r="AT179" s="375"/>
      <c r="AU179" s="375"/>
      <c r="AV179" s="340"/>
      <c r="AW179" s="375"/>
      <c r="AX179" s="375"/>
      <c r="AY179" s="375"/>
      <c r="AZ179" s="375"/>
      <c r="BA179" s="375"/>
      <c r="BB179" s="375"/>
      <c r="BC179" s="375"/>
      <c r="BD179" s="375"/>
      <c r="BE179" s="375"/>
      <c r="BF179" s="375"/>
      <c r="BG179" s="375"/>
      <c r="BH179" s="375"/>
      <c r="BI179" s="375"/>
      <c r="BJ179" s="375"/>
      <c r="BK179" s="375"/>
      <c r="BL179" s="375"/>
      <c r="BM179" s="375"/>
      <c r="BN179" s="375"/>
      <c r="BO179" s="375"/>
      <c r="BP179" s="375"/>
      <c r="BQ179" s="375"/>
      <c r="BR179" s="375"/>
      <c r="BS179" s="375"/>
      <c r="BT179" s="375"/>
      <c r="BU179" s="375"/>
      <c r="BV179" s="375"/>
      <c r="BW179" s="375"/>
      <c r="BX179" s="375"/>
      <c r="BY179" s="375"/>
      <c r="BZ179" s="375"/>
      <c r="CA179" s="375"/>
      <c r="CB179" s="375"/>
      <c r="CC179" s="375"/>
      <c r="CD179" s="375"/>
      <c r="CE179" s="375"/>
      <c r="CF179" s="375"/>
      <c r="CG179" s="375"/>
      <c r="CH179" s="375"/>
      <c r="CI179" s="375"/>
      <c r="CJ179" s="375"/>
      <c r="CK179" s="375"/>
      <c r="CL179" s="375"/>
      <c r="CM179" s="375"/>
      <c r="CN179" s="375"/>
      <c r="CO179" s="375"/>
      <c r="CP179" s="375"/>
      <c r="CQ179" s="375"/>
      <c r="CR179" s="375"/>
      <c r="CS179" s="375"/>
      <c r="CT179" s="375"/>
      <c r="CU179" s="375"/>
      <c r="CV179" s="375"/>
      <c r="CW179" s="375"/>
      <c r="CX179" s="375"/>
      <c r="CY179" s="375"/>
      <c r="CZ179" s="375"/>
      <c r="DA179" s="375"/>
      <c r="DB179" s="375"/>
      <c r="DC179" s="375"/>
      <c r="DD179" s="375"/>
      <c r="DE179" s="375"/>
      <c r="DF179" s="375"/>
      <c r="DG179" s="375"/>
      <c r="DH179" s="375"/>
      <c r="DI179" s="375"/>
      <c r="DJ179" s="375"/>
      <c r="DK179" s="375"/>
    </row>
    <row r="180" spans="1:115" s="37" customFormat="1" ht="15" customHeight="1" thickBot="1">
      <c r="A180" s="443"/>
      <c r="B180" s="46" t="s">
        <v>21</v>
      </c>
      <c r="C180" s="47"/>
      <c r="D180" s="48">
        <v>78.7</v>
      </c>
      <c r="E180" s="48">
        <v>34.6</v>
      </c>
      <c r="F180" s="49">
        <v>124.1</v>
      </c>
      <c r="G180" s="262">
        <f>SUM(K180,W180,AE180,AI180,AQ180)</f>
        <v>92091</v>
      </c>
      <c r="H180" s="50"/>
      <c r="I180" s="50">
        <v>90</v>
      </c>
      <c r="J180" s="50"/>
      <c r="K180" s="51">
        <v>74161</v>
      </c>
      <c r="L180" s="50"/>
      <c r="M180" s="50"/>
      <c r="N180" s="50"/>
      <c r="O180" s="50"/>
      <c r="P180" s="50"/>
      <c r="Q180" s="50">
        <v>5.7</v>
      </c>
      <c r="R180" s="50"/>
      <c r="S180" s="50"/>
      <c r="T180" s="50"/>
      <c r="U180" s="50"/>
      <c r="V180" s="50"/>
      <c r="W180" s="51">
        <v>4213</v>
      </c>
      <c r="X180" s="50"/>
      <c r="Y180" s="50"/>
      <c r="Z180" s="50"/>
      <c r="AA180" s="50"/>
      <c r="AB180" s="50"/>
      <c r="AC180" s="50">
        <v>10</v>
      </c>
      <c r="AD180" s="50"/>
      <c r="AE180" s="51">
        <v>2549</v>
      </c>
      <c r="AF180" s="52"/>
      <c r="AG180" s="50">
        <v>11.3</v>
      </c>
      <c r="AH180" s="50"/>
      <c r="AI180" s="51">
        <v>2919</v>
      </c>
      <c r="AJ180" s="50"/>
      <c r="AK180" s="50">
        <v>3.8</v>
      </c>
      <c r="AL180" s="50"/>
      <c r="AM180" s="50"/>
      <c r="AN180" s="50"/>
      <c r="AO180" s="50">
        <v>3.3</v>
      </c>
      <c r="AP180" s="50"/>
      <c r="AQ180" s="312">
        <v>8249</v>
      </c>
      <c r="AR180" s="385"/>
      <c r="AS180" s="375"/>
      <c r="AT180" s="375"/>
      <c r="AU180" s="375"/>
      <c r="AV180" s="340"/>
      <c r="AW180" s="375"/>
      <c r="AX180" s="375"/>
      <c r="AY180" s="375"/>
      <c r="AZ180" s="375"/>
      <c r="BA180" s="375"/>
      <c r="BB180" s="375"/>
      <c r="BC180" s="375"/>
      <c r="BD180" s="375"/>
      <c r="BE180" s="375"/>
      <c r="BF180" s="375"/>
      <c r="BG180" s="375"/>
      <c r="BH180" s="375"/>
      <c r="BI180" s="375"/>
      <c r="BJ180" s="375"/>
      <c r="BK180" s="375"/>
      <c r="BL180" s="375"/>
      <c r="BM180" s="375"/>
      <c r="BN180" s="375"/>
      <c r="BO180" s="375"/>
      <c r="BP180" s="375"/>
      <c r="BQ180" s="375"/>
      <c r="BR180" s="375"/>
      <c r="BS180" s="375"/>
      <c r="BT180" s="375"/>
      <c r="BU180" s="375"/>
      <c r="BV180" s="375"/>
      <c r="BW180" s="375"/>
      <c r="BX180" s="375"/>
      <c r="BY180" s="375"/>
      <c r="BZ180" s="375"/>
      <c r="CA180" s="375"/>
      <c r="CB180" s="375"/>
      <c r="CC180" s="375"/>
      <c r="CD180" s="375"/>
      <c r="CE180" s="375"/>
      <c r="CF180" s="375"/>
      <c r="CG180" s="375"/>
      <c r="CH180" s="375"/>
      <c r="CI180" s="375"/>
      <c r="CJ180" s="375"/>
      <c r="CK180" s="375"/>
      <c r="CL180" s="375"/>
      <c r="CM180" s="375"/>
      <c r="CN180" s="375"/>
      <c r="CO180" s="375"/>
      <c r="CP180" s="375"/>
      <c r="CQ180" s="375"/>
      <c r="CR180" s="375"/>
      <c r="CS180" s="375"/>
      <c r="CT180" s="375"/>
      <c r="CU180" s="375"/>
      <c r="CV180" s="375"/>
      <c r="CW180" s="375"/>
      <c r="CX180" s="375"/>
      <c r="CY180" s="375"/>
      <c r="CZ180" s="375"/>
      <c r="DA180" s="375"/>
      <c r="DB180" s="375"/>
      <c r="DC180" s="375"/>
      <c r="DD180" s="375"/>
      <c r="DE180" s="375"/>
      <c r="DF180" s="375"/>
      <c r="DG180" s="375"/>
      <c r="DH180" s="375"/>
      <c r="DI180" s="375"/>
      <c r="DJ180" s="375"/>
      <c r="DK180" s="375"/>
    </row>
    <row r="181" spans="1:115" s="37" customFormat="1" ht="152.25" customHeight="1" thickTop="1">
      <c r="A181" s="444">
        <v>72</v>
      </c>
      <c r="B181" s="463" t="s">
        <v>4</v>
      </c>
      <c r="C181" s="465">
        <v>1</v>
      </c>
      <c r="D181" s="451"/>
      <c r="E181" s="451"/>
      <c r="F181" s="512"/>
      <c r="G181" s="214"/>
      <c r="H181" s="27"/>
      <c r="I181" s="27"/>
      <c r="J181" s="27" t="s">
        <v>410</v>
      </c>
      <c r="K181" s="28">
        <v>80682</v>
      </c>
      <c r="L181" s="27"/>
      <c r="M181" s="27"/>
      <c r="N181" s="205"/>
      <c r="O181" s="205"/>
      <c r="P181" s="30" t="s">
        <v>262</v>
      </c>
      <c r="Q181" s="27">
        <v>5.7</v>
      </c>
      <c r="R181" s="27" t="s">
        <v>409</v>
      </c>
      <c r="S181" s="28">
        <v>10842</v>
      </c>
      <c r="T181" s="31" t="s">
        <v>176</v>
      </c>
      <c r="U181" s="27">
        <v>5</v>
      </c>
      <c r="V181" s="31" t="s">
        <v>443</v>
      </c>
      <c r="W181" s="32" t="s">
        <v>444</v>
      </c>
      <c r="X181" s="27"/>
      <c r="Y181" s="27"/>
      <c r="Z181" s="27"/>
      <c r="AA181" s="27"/>
      <c r="AB181" s="33" t="s">
        <v>45</v>
      </c>
      <c r="AC181" s="27">
        <v>8.4</v>
      </c>
      <c r="AD181" s="31" t="s">
        <v>408</v>
      </c>
      <c r="AE181" s="28">
        <v>55951</v>
      </c>
      <c r="AF181" s="33" t="s">
        <v>213</v>
      </c>
      <c r="AG181" s="34">
        <v>11.4</v>
      </c>
      <c r="AH181" s="35" t="s">
        <v>445</v>
      </c>
      <c r="AI181" s="36">
        <v>163108</v>
      </c>
      <c r="AJ181" s="35" t="s">
        <v>39</v>
      </c>
      <c r="AK181" s="34">
        <v>1.1000000000000001</v>
      </c>
      <c r="AL181" s="34"/>
      <c r="AM181" s="34"/>
      <c r="AN181" s="33" t="s">
        <v>214</v>
      </c>
      <c r="AO181" s="27">
        <v>33.9</v>
      </c>
      <c r="AP181" s="35" t="s">
        <v>446</v>
      </c>
      <c r="AQ181" s="327" t="s">
        <v>447</v>
      </c>
      <c r="AR181" s="385"/>
      <c r="AS181" s="375"/>
      <c r="AT181" s="375"/>
      <c r="AU181" s="375"/>
      <c r="AV181" s="340"/>
      <c r="AW181" s="375"/>
      <c r="AX181" s="375"/>
      <c r="AY181" s="375"/>
      <c r="AZ181" s="375"/>
      <c r="BA181" s="375"/>
      <c r="BB181" s="375"/>
      <c r="BC181" s="375"/>
      <c r="BD181" s="375"/>
      <c r="BE181" s="375"/>
      <c r="BF181" s="375"/>
      <c r="BG181" s="375"/>
      <c r="BH181" s="375"/>
      <c r="BI181" s="375"/>
      <c r="BJ181" s="375"/>
      <c r="BK181" s="375"/>
      <c r="BL181" s="375"/>
      <c r="BM181" s="375"/>
      <c r="BN181" s="375"/>
      <c r="BO181" s="375"/>
      <c r="BP181" s="375"/>
      <c r="BQ181" s="375"/>
      <c r="BR181" s="375"/>
      <c r="BS181" s="375"/>
      <c r="BT181" s="375"/>
      <c r="BU181" s="375"/>
      <c r="BV181" s="375"/>
      <c r="BW181" s="375"/>
      <c r="BX181" s="375"/>
      <c r="BY181" s="375"/>
      <c r="BZ181" s="375"/>
      <c r="CA181" s="375"/>
      <c r="CB181" s="375"/>
      <c r="CC181" s="375"/>
      <c r="CD181" s="375"/>
      <c r="CE181" s="375"/>
      <c r="CF181" s="375"/>
      <c r="CG181" s="375"/>
      <c r="CH181" s="375"/>
      <c r="CI181" s="375"/>
      <c r="CJ181" s="375"/>
      <c r="CK181" s="375"/>
      <c r="CL181" s="375"/>
      <c r="CM181" s="375"/>
      <c r="CN181" s="375"/>
      <c r="CO181" s="375"/>
      <c r="CP181" s="375"/>
      <c r="CQ181" s="375"/>
      <c r="CR181" s="375"/>
      <c r="CS181" s="375"/>
      <c r="CT181" s="375"/>
      <c r="CU181" s="375"/>
      <c r="CV181" s="375"/>
      <c r="CW181" s="375"/>
      <c r="CX181" s="375"/>
      <c r="CY181" s="375"/>
      <c r="CZ181" s="375"/>
      <c r="DA181" s="375"/>
      <c r="DB181" s="375"/>
      <c r="DC181" s="375"/>
      <c r="DD181" s="375"/>
      <c r="DE181" s="375"/>
      <c r="DF181" s="375"/>
      <c r="DG181" s="375"/>
      <c r="DH181" s="375"/>
      <c r="DI181" s="375"/>
      <c r="DJ181" s="375"/>
      <c r="DK181" s="375"/>
    </row>
    <row r="182" spans="1:115" s="37" customFormat="1" ht="25.5" customHeight="1">
      <c r="A182" s="442"/>
      <c r="B182" s="464"/>
      <c r="C182" s="466"/>
      <c r="D182" s="452"/>
      <c r="E182" s="452"/>
      <c r="F182" s="513"/>
      <c r="G182" s="215"/>
      <c r="H182" s="39"/>
      <c r="I182" s="39"/>
      <c r="J182" s="39" t="s">
        <v>448</v>
      </c>
      <c r="K182" s="55">
        <v>41270</v>
      </c>
      <c r="L182" s="39"/>
      <c r="M182" s="39"/>
      <c r="N182" s="39"/>
      <c r="O182" s="39"/>
      <c r="P182" s="40" t="s">
        <v>35</v>
      </c>
      <c r="Q182" s="29">
        <v>38</v>
      </c>
      <c r="R182" s="194"/>
      <c r="S182" s="41"/>
      <c r="T182" s="39"/>
      <c r="U182" s="39"/>
      <c r="V182" s="39"/>
      <c r="W182" s="39"/>
      <c r="X182" s="40"/>
      <c r="Y182" s="39"/>
      <c r="Z182" s="39"/>
      <c r="AA182" s="39"/>
      <c r="AB182" s="39"/>
      <c r="AC182" s="39"/>
      <c r="AD182" s="39"/>
      <c r="AE182" s="39"/>
      <c r="AF182" s="42" t="s">
        <v>36</v>
      </c>
      <c r="AG182" s="43">
        <v>5.7</v>
      </c>
      <c r="AH182" s="197"/>
      <c r="AI182" s="207"/>
      <c r="AJ182" s="44" t="s">
        <v>40</v>
      </c>
      <c r="AK182" s="43">
        <v>1.1000000000000001</v>
      </c>
      <c r="AL182" s="43"/>
      <c r="AM182" s="43"/>
      <c r="AN182" s="42" t="s">
        <v>215</v>
      </c>
      <c r="AO182" s="39">
        <v>2.5</v>
      </c>
      <c r="AP182" s="44"/>
      <c r="AQ182" s="311"/>
      <c r="AR182" s="385"/>
      <c r="AS182" s="375"/>
      <c r="AT182" s="375"/>
      <c r="AU182" s="375"/>
      <c r="AV182" s="340"/>
      <c r="AW182" s="375"/>
      <c r="AX182" s="375"/>
      <c r="AY182" s="375"/>
      <c r="AZ182" s="375"/>
      <c r="BA182" s="375"/>
      <c r="BB182" s="375"/>
      <c r="BC182" s="375"/>
      <c r="BD182" s="375"/>
      <c r="BE182" s="375"/>
      <c r="BF182" s="375"/>
      <c r="BG182" s="375"/>
      <c r="BH182" s="375"/>
      <c r="BI182" s="375"/>
      <c r="BJ182" s="375"/>
      <c r="BK182" s="375"/>
      <c r="BL182" s="375"/>
      <c r="BM182" s="375"/>
      <c r="BN182" s="375"/>
      <c r="BO182" s="375"/>
      <c r="BP182" s="375"/>
      <c r="BQ182" s="375"/>
      <c r="BR182" s="375"/>
      <c r="BS182" s="375"/>
      <c r="BT182" s="375"/>
      <c r="BU182" s="375"/>
      <c r="BV182" s="375"/>
      <c r="BW182" s="375"/>
      <c r="BX182" s="375"/>
      <c r="BY182" s="375"/>
      <c r="BZ182" s="375"/>
      <c r="CA182" s="375"/>
      <c r="CB182" s="375"/>
      <c r="CC182" s="375"/>
      <c r="CD182" s="375"/>
      <c r="CE182" s="375"/>
      <c r="CF182" s="375"/>
      <c r="CG182" s="375"/>
      <c r="CH182" s="375"/>
      <c r="CI182" s="375"/>
      <c r="CJ182" s="375"/>
      <c r="CK182" s="375"/>
      <c r="CL182" s="375"/>
      <c r="CM182" s="375"/>
      <c r="CN182" s="375"/>
      <c r="CO182" s="375"/>
      <c r="CP182" s="375"/>
      <c r="CQ182" s="375"/>
      <c r="CR182" s="375"/>
      <c r="CS182" s="375"/>
      <c r="CT182" s="375"/>
      <c r="CU182" s="375"/>
      <c r="CV182" s="375"/>
      <c r="CW182" s="375"/>
      <c r="CX182" s="375"/>
      <c r="CY182" s="375"/>
      <c r="CZ182" s="375"/>
      <c r="DA182" s="375"/>
      <c r="DB182" s="375"/>
      <c r="DC182" s="375"/>
      <c r="DD182" s="375"/>
      <c r="DE182" s="375"/>
      <c r="DF182" s="375"/>
      <c r="DG182" s="375"/>
      <c r="DH182" s="375"/>
      <c r="DI182" s="375"/>
      <c r="DJ182" s="375"/>
      <c r="DK182" s="375"/>
    </row>
    <row r="183" spans="1:115" s="37" customFormat="1" ht="15.75" customHeight="1" thickBot="1">
      <c r="A183" s="443"/>
      <c r="B183" s="46" t="s">
        <v>21</v>
      </c>
      <c r="C183" s="47"/>
      <c r="D183" s="48">
        <v>320.68</v>
      </c>
      <c r="E183" s="48">
        <v>112.67</v>
      </c>
      <c r="F183" s="49">
        <v>112.8</v>
      </c>
      <c r="G183" s="262">
        <f>SUM(K183,S183,W183,AE183,AI183,AQ183)</f>
        <v>392264</v>
      </c>
      <c r="H183" s="50"/>
      <c r="I183" s="50"/>
      <c r="J183" s="50"/>
      <c r="K183" s="51">
        <v>121952</v>
      </c>
      <c r="L183" s="50"/>
      <c r="M183" s="50"/>
      <c r="N183" s="50"/>
      <c r="O183" s="50"/>
      <c r="P183" s="50"/>
      <c r="Q183" s="50">
        <f>SUM(Q181:Q182)</f>
        <v>43.7</v>
      </c>
      <c r="R183" s="50"/>
      <c r="S183" s="51">
        <v>10842</v>
      </c>
      <c r="T183" s="50"/>
      <c r="U183" s="50">
        <v>5</v>
      </c>
      <c r="V183" s="50"/>
      <c r="W183" s="51">
        <v>30828</v>
      </c>
      <c r="X183" s="50"/>
      <c r="Y183" s="50"/>
      <c r="Z183" s="50"/>
      <c r="AA183" s="50"/>
      <c r="AB183" s="50"/>
      <c r="AC183" s="50">
        <v>8.4</v>
      </c>
      <c r="AD183" s="50"/>
      <c r="AE183" s="51">
        <v>55951</v>
      </c>
      <c r="AF183" s="52"/>
      <c r="AG183" s="53">
        <f>SUM(AG181:AG182)</f>
        <v>17.100000000000001</v>
      </c>
      <c r="AH183" s="53"/>
      <c r="AI183" s="54">
        <v>163108</v>
      </c>
      <c r="AJ183" s="53"/>
      <c r="AK183" s="53">
        <f>SUM(AK181:AK182)</f>
        <v>2.2000000000000002</v>
      </c>
      <c r="AL183" s="53"/>
      <c r="AM183" s="53"/>
      <c r="AN183" s="50"/>
      <c r="AO183" s="50">
        <f>SUM(AO181:AO182)</f>
        <v>36.4</v>
      </c>
      <c r="AP183" s="53"/>
      <c r="AQ183" s="328">
        <v>9583</v>
      </c>
      <c r="AR183" s="385"/>
      <c r="AS183" s="375"/>
      <c r="AT183" s="375"/>
      <c r="AU183" s="375"/>
      <c r="AV183" s="340"/>
      <c r="AW183" s="375"/>
      <c r="AX183" s="375"/>
      <c r="AY183" s="375"/>
      <c r="AZ183" s="375"/>
      <c r="BA183" s="375"/>
      <c r="BB183" s="375"/>
      <c r="BC183" s="375"/>
      <c r="BD183" s="375"/>
      <c r="BE183" s="375"/>
      <c r="BF183" s="375"/>
      <c r="BG183" s="375"/>
      <c r="BH183" s="375"/>
      <c r="BI183" s="375"/>
      <c r="BJ183" s="375"/>
      <c r="BK183" s="375"/>
      <c r="BL183" s="375"/>
      <c r="BM183" s="375"/>
      <c r="BN183" s="375"/>
      <c r="BO183" s="375"/>
      <c r="BP183" s="375"/>
      <c r="BQ183" s="375"/>
      <c r="BR183" s="375"/>
      <c r="BS183" s="375"/>
      <c r="BT183" s="375"/>
      <c r="BU183" s="375"/>
      <c r="BV183" s="375"/>
      <c r="BW183" s="375"/>
      <c r="BX183" s="375"/>
      <c r="BY183" s="375"/>
      <c r="BZ183" s="375"/>
      <c r="CA183" s="375"/>
      <c r="CB183" s="375"/>
      <c r="CC183" s="375"/>
      <c r="CD183" s="375"/>
      <c r="CE183" s="375"/>
      <c r="CF183" s="375"/>
      <c r="CG183" s="375"/>
      <c r="CH183" s="375"/>
      <c r="CI183" s="375"/>
      <c r="CJ183" s="375"/>
      <c r="CK183" s="375"/>
      <c r="CL183" s="375"/>
      <c r="CM183" s="375"/>
      <c r="CN183" s="375"/>
      <c r="CO183" s="375"/>
      <c r="CP183" s="375"/>
      <c r="CQ183" s="375"/>
      <c r="CR183" s="375"/>
      <c r="CS183" s="375"/>
      <c r="CT183" s="375"/>
      <c r="CU183" s="375"/>
      <c r="CV183" s="375"/>
      <c r="CW183" s="375"/>
      <c r="CX183" s="375"/>
      <c r="CY183" s="375"/>
      <c r="CZ183" s="375"/>
      <c r="DA183" s="375"/>
      <c r="DB183" s="375"/>
      <c r="DC183" s="375"/>
      <c r="DD183" s="375"/>
      <c r="DE183" s="375"/>
      <c r="DF183" s="375"/>
      <c r="DG183" s="375"/>
      <c r="DH183" s="375"/>
      <c r="DI183" s="375"/>
      <c r="DJ183" s="375"/>
      <c r="DK183" s="375"/>
    </row>
    <row r="184" spans="1:115" s="37" customFormat="1" ht="121.5" customHeight="1" thickTop="1">
      <c r="A184" s="444">
        <v>73</v>
      </c>
      <c r="B184" s="463" t="s">
        <v>4</v>
      </c>
      <c r="C184" s="465">
        <v>3</v>
      </c>
      <c r="D184" s="451"/>
      <c r="E184" s="451"/>
      <c r="F184" s="512"/>
      <c r="G184" s="228"/>
      <c r="H184" s="31" t="s">
        <v>41</v>
      </c>
      <c r="I184" s="34">
        <v>5.5</v>
      </c>
      <c r="J184" s="35" t="s">
        <v>412</v>
      </c>
      <c r="K184" s="36">
        <v>11398</v>
      </c>
      <c r="L184" s="34"/>
      <c r="M184" s="34"/>
      <c r="N184" s="34"/>
      <c r="O184" s="34"/>
      <c r="P184" s="31" t="s">
        <v>43</v>
      </c>
      <c r="Q184" s="34">
        <v>68</v>
      </c>
      <c r="R184" s="56" t="s">
        <v>411</v>
      </c>
      <c r="S184" s="57">
        <v>43994</v>
      </c>
      <c r="T184" s="34"/>
      <c r="U184" s="34"/>
      <c r="V184" s="35" t="s">
        <v>413</v>
      </c>
      <c r="W184" s="36">
        <v>29475</v>
      </c>
      <c r="X184" s="31"/>
      <c r="Y184" s="27"/>
      <c r="Z184" s="27"/>
      <c r="AA184" s="27"/>
      <c r="AB184" s="33" t="s">
        <v>45</v>
      </c>
      <c r="AC184" s="27">
        <v>8.4</v>
      </c>
      <c r="AD184" s="31" t="s">
        <v>669</v>
      </c>
      <c r="AE184" s="28">
        <v>70719</v>
      </c>
      <c r="AF184" s="33" t="s">
        <v>216</v>
      </c>
      <c r="AG184" s="58">
        <v>27.4</v>
      </c>
      <c r="AH184" s="35" t="s">
        <v>449</v>
      </c>
      <c r="AI184" s="59">
        <v>257484</v>
      </c>
      <c r="AJ184" s="35" t="s">
        <v>39</v>
      </c>
      <c r="AK184" s="58">
        <v>1.1000000000000001</v>
      </c>
      <c r="AL184" s="58"/>
      <c r="AM184" s="58"/>
      <c r="AN184" s="33" t="s">
        <v>217</v>
      </c>
      <c r="AO184" s="34">
        <v>35.700000000000003</v>
      </c>
      <c r="AP184" s="35" t="s">
        <v>450</v>
      </c>
      <c r="AQ184" s="327" t="s">
        <v>451</v>
      </c>
      <c r="AR184" s="385"/>
      <c r="AS184" s="375"/>
      <c r="AT184" s="375"/>
      <c r="AU184" s="375"/>
      <c r="AV184" s="340"/>
      <c r="AW184" s="375"/>
      <c r="AX184" s="375"/>
      <c r="AY184" s="375"/>
      <c r="AZ184" s="375"/>
      <c r="BA184" s="375"/>
      <c r="BB184" s="375"/>
      <c r="BC184" s="375"/>
      <c r="BD184" s="375"/>
      <c r="BE184" s="375"/>
      <c r="BF184" s="375"/>
      <c r="BG184" s="375"/>
      <c r="BH184" s="375"/>
      <c r="BI184" s="375"/>
      <c r="BJ184" s="375"/>
      <c r="BK184" s="375"/>
      <c r="BL184" s="375"/>
      <c r="BM184" s="375"/>
      <c r="BN184" s="375"/>
      <c r="BO184" s="375"/>
      <c r="BP184" s="375"/>
      <c r="BQ184" s="375"/>
      <c r="BR184" s="375"/>
      <c r="BS184" s="375"/>
      <c r="BT184" s="375"/>
      <c r="BU184" s="375"/>
      <c r="BV184" s="375"/>
      <c r="BW184" s="375"/>
      <c r="BX184" s="375"/>
      <c r="BY184" s="375"/>
      <c r="BZ184" s="375"/>
      <c r="CA184" s="375"/>
      <c r="CB184" s="375"/>
      <c r="CC184" s="375"/>
      <c r="CD184" s="375"/>
      <c r="CE184" s="375"/>
      <c r="CF184" s="375"/>
      <c r="CG184" s="375"/>
      <c r="CH184" s="375"/>
      <c r="CI184" s="375"/>
      <c r="CJ184" s="375"/>
      <c r="CK184" s="375"/>
      <c r="CL184" s="375"/>
      <c r="CM184" s="375"/>
      <c r="CN184" s="375"/>
      <c r="CO184" s="375"/>
      <c r="CP184" s="375"/>
      <c r="CQ184" s="375"/>
      <c r="CR184" s="375"/>
      <c r="CS184" s="375"/>
      <c r="CT184" s="375"/>
      <c r="CU184" s="375"/>
      <c r="CV184" s="375"/>
      <c r="CW184" s="375"/>
      <c r="CX184" s="375"/>
      <c r="CY184" s="375"/>
      <c r="CZ184" s="375"/>
      <c r="DA184" s="375"/>
      <c r="DB184" s="375"/>
      <c r="DC184" s="375"/>
      <c r="DD184" s="375"/>
      <c r="DE184" s="375"/>
      <c r="DF184" s="375"/>
      <c r="DG184" s="375"/>
      <c r="DH184" s="375"/>
      <c r="DI184" s="375"/>
      <c r="DJ184" s="375"/>
      <c r="DK184" s="375"/>
    </row>
    <row r="185" spans="1:115" s="37" customFormat="1" ht="25.5" customHeight="1">
      <c r="A185" s="442"/>
      <c r="B185" s="464"/>
      <c r="C185" s="466"/>
      <c r="D185" s="452"/>
      <c r="E185" s="452"/>
      <c r="F185" s="514"/>
      <c r="G185" s="230"/>
      <c r="H185" s="230"/>
      <c r="I185" s="230"/>
      <c r="J185" s="230"/>
      <c r="K185" s="230"/>
      <c r="L185" s="230"/>
      <c r="M185" s="230"/>
      <c r="N185" s="230"/>
      <c r="O185" s="230"/>
      <c r="P185" s="224"/>
      <c r="Q185" s="230"/>
      <c r="R185" s="230"/>
      <c r="S185" s="230"/>
      <c r="T185" s="230"/>
      <c r="U185" s="230"/>
      <c r="V185" s="60" t="s">
        <v>452</v>
      </c>
      <c r="W185" s="61">
        <v>12315</v>
      </c>
      <c r="X185" s="62"/>
      <c r="Y185" s="226"/>
      <c r="Z185" s="226"/>
      <c r="AA185" s="226"/>
      <c r="AB185" s="226"/>
      <c r="AC185" s="226"/>
      <c r="AD185" s="226"/>
      <c r="AE185" s="226"/>
      <c r="AF185" s="42" t="s">
        <v>193</v>
      </c>
      <c r="AG185" s="231">
        <v>7.1</v>
      </c>
      <c r="AH185" s="231"/>
      <c r="AI185" s="231"/>
      <c r="AJ185" s="44" t="s">
        <v>40</v>
      </c>
      <c r="AK185" s="231">
        <v>1.1000000000000001</v>
      </c>
      <c r="AL185" s="231"/>
      <c r="AM185" s="231"/>
      <c r="AN185" s="42" t="s">
        <v>215</v>
      </c>
      <c r="AO185" s="39">
        <v>2.5</v>
      </c>
      <c r="AP185" s="231"/>
      <c r="AQ185" s="329"/>
      <c r="AR185" s="385"/>
      <c r="AS185" s="375"/>
      <c r="AT185" s="375"/>
      <c r="AU185" s="375"/>
      <c r="AV185" s="340"/>
      <c r="AW185" s="375"/>
      <c r="AX185" s="375"/>
      <c r="AY185" s="375"/>
      <c r="AZ185" s="375"/>
      <c r="BA185" s="375"/>
      <c r="BB185" s="375"/>
      <c r="BC185" s="375"/>
      <c r="BD185" s="375"/>
      <c r="BE185" s="375"/>
      <c r="BF185" s="375"/>
      <c r="BG185" s="375"/>
      <c r="BH185" s="375"/>
      <c r="BI185" s="375"/>
      <c r="BJ185" s="375"/>
      <c r="BK185" s="375"/>
      <c r="BL185" s="375"/>
      <c r="BM185" s="375"/>
      <c r="BN185" s="375"/>
      <c r="BO185" s="375"/>
      <c r="BP185" s="375"/>
      <c r="BQ185" s="375"/>
      <c r="BR185" s="375"/>
      <c r="BS185" s="375"/>
      <c r="BT185" s="375"/>
      <c r="BU185" s="375"/>
      <c r="BV185" s="375"/>
      <c r="BW185" s="375"/>
      <c r="BX185" s="375"/>
      <c r="BY185" s="375"/>
      <c r="BZ185" s="375"/>
      <c r="CA185" s="375"/>
      <c r="CB185" s="375"/>
      <c r="CC185" s="375"/>
      <c r="CD185" s="375"/>
      <c r="CE185" s="375"/>
      <c r="CF185" s="375"/>
      <c r="CG185" s="375"/>
      <c r="CH185" s="375"/>
      <c r="CI185" s="375"/>
      <c r="CJ185" s="375"/>
      <c r="CK185" s="375"/>
      <c r="CL185" s="375"/>
      <c r="CM185" s="375"/>
      <c r="CN185" s="375"/>
      <c r="CO185" s="375"/>
      <c r="CP185" s="375"/>
      <c r="CQ185" s="375"/>
      <c r="CR185" s="375"/>
      <c r="CS185" s="375"/>
      <c r="CT185" s="375"/>
      <c r="CU185" s="375"/>
      <c r="CV185" s="375"/>
      <c r="CW185" s="375"/>
      <c r="CX185" s="375"/>
      <c r="CY185" s="375"/>
      <c r="CZ185" s="375"/>
      <c r="DA185" s="375"/>
      <c r="DB185" s="375"/>
      <c r="DC185" s="375"/>
      <c r="DD185" s="375"/>
      <c r="DE185" s="375"/>
      <c r="DF185" s="375"/>
      <c r="DG185" s="375"/>
      <c r="DH185" s="375"/>
      <c r="DI185" s="375"/>
      <c r="DJ185" s="375"/>
      <c r="DK185" s="375"/>
    </row>
    <row r="186" spans="1:115" s="37" customFormat="1" ht="19.5" customHeight="1" thickBot="1">
      <c r="A186" s="443"/>
      <c r="B186" s="46" t="s">
        <v>21</v>
      </c>
      <c r="C186" s="47"/>
      <c r="D186" s="48">
        <v>331.9</v>
      </c>
      <c r="E186" s="48">
        <v>-42.22</v>
      </c>
      <c r="F186" s="49">
        <v>156.80000000000001</v>
      </c>
      <c r="G186" s="262">
        <f>SUM(K186,S186,W186,AE186,AI186,AQ186)</f>
        <v>434730</v>
      </c>
      <c r="H186" s="65"/>
      <c r="I186" s="65">
        <v>5.5</v>
      </c>
      <c r="J186" s="65"/>
      <c r="K186" s="66">
        <v>11398</v>
      </c>
      <c r="L186" s="65"/>
      <c r="M186" s="65"/>
      <c r="N186" s="65"/>
      <c r="O186" s="65"/>
      <c r="P186" s="65"/>
      <c r="Q186" s="65">
        <v>68</v>
      </c>
      <c r="R186" s="65"/>
      <c r="S186" s="66">
        <v>43994</v>
      </c>
      <c r="T186" s="65"/>
      <c r="U186" s="65"/>
      <c r="V186" s="65"/>
      <c r="W186" s="66">
        <v>41790</v>
      </c>
      <c r="X186" s="65"/>
      <c r="Y186" s="65"/>
      <c r="Z186" s="65"/>
      <c r="AA186" s="65"/>
      <c r="AB186" s="65"/>
      <c r="AC186" s="65">
        <v>8.4</v>
      </c>
      <c r="AD186" s="65"/>
      <c r="AE186" s="66">
        <v>70719</v>
      </c>
      <c r="AF186" s="52"/>
      <c r="AG186" s="53">
        <f>SUM(AG184:AG185)</f>
        <v>34.5</v>
      </c>
      <c r="AH186" s="53"/>
      <c r="AI186" s="54">
        <v>257484</v>
      </c>
      <c r="AJ186" s="53"/>
      <c r="AK186" s="53">
        <f>SUM(AK184:AK185)</f>
        <v>2.2000000000000002</v>
      </c>
      <c r="AL186" s="53"/>
      <c r="AM186" s="53"/>
      <c r="AN186" s="65"/>
      <c r="AO186" s="65">
        <f>SUM(AO184:AO185)</f>
        <v>38.200000000000003</v>
      </c>
      <c r="AP186" s="53"/>
      <c r="AQ186" s="328">
        <v>9345</v>
      </c>
      <c r="AR186" s="385"/>
      <c r="AS186" s="375"/>
      <c r="AT186" s="375"/>
      <c r="AU186" s="375"/>
      <c r="AV186" s="340"/>
      <c r="AW186" s="375"/>
      <c r="AX186" s="375"/>
      <c r="AY186" s="375"/>
      <c r="AZ186" s="375"/>
      <c r="BA186" s="375"/>
      <c r="BB186" s="375"/>
      <c r="BC186" s="375"/>
      <c r="BD186" s="375"/>
      <c r="BE186" s="375"/>
      <c r="BF186" s="375"/>
      <c r="BG186" s="375"/>
      <c r="BH186" s="375"/>
      <c r="BI186" s="375"/>
      <c r="BJ186" s="375"/>
      <c r="BK186" s="375"/>
      <c r="BL186" s="375"/>
      <c r="BM186" s="375"/>
      <c r="BN186" s="375"/>
      <c r="BO186" s="375"/>
      <c r="BP186" s="375"/>
      <c r="BQ186" s="375"/>
      <c r="BR186" s="375"/>
      <c r="BS186" s="375"/>
      <c r="BT186" s="375"/>
      <c r="BU186" s="375"/>
      <c r="BV186" s="375"/>
      <c r="BW186" s="375"/>
      <c r="BX186" s="375"/>
      <c r="BY186" s="375"/>
      <c r="BZ186" s="375"/>
      <c r="CA186" s="375"/>
      <c r="CB186" s="375"/>
      <c r="CC186" s="375"/>
      <c r="CD186" s="375"/>
      <c r="CE186" s="375"/>
      <c r="CF186" s="375"/>
      <c r="CG186" s="375"/>
      <c r="CH186" s="375"/>
      <c r="CI186" s="375"/>
      <c r="CJ186" s="375"/>
      <c r="CK186" s="375"/>
      <c r="CL186" s="375"/>
      <c r="CM186" s="375"/>
      <c r="CN186" s="375"/>
      <c r="CO186" s="375"/>
      <c r="CP186" s="375"/>
      <c r="CQ186" s="375"/>
      <c r="CR186" s="375"/>
      <c r="CS186" s="375"/>
      <c r="CT186" s="375"/>
      <c r="CU186" s="375"/>
      <c r="CV186" s="375"/>
      <c r="CW186" s="375"/>
      <c r="CX186" s="375"/>
      <c r="CY186" s="375"/>
      <c r="CZ186" s="375"/>
      <c r="DA186" s="375"/>
      <c r="DB186" s="375"/>
      <c r="DC186" s="375"/>
      <c r="DD186" s="375"/>
      <c r="DE186" s="375"/>
      <c r="DF186" s="375"/>
      <c r="DG186" s="375"/>
      <c r="DH186" s="375"/>
      <c r="DI186" s="375"/>
      <c r="DJ186" s="375"/>
      <c r="DK186" s="375"/>
    </row>
    <row r="187" spans="1:115" s="37" customFormat="1" ht="130.5" customHeight="1" thickTop="1">
      <c r="A187" s="444">
        <v>74</v>
      </c>
      <c r="B187" s="463" t="s">
        <v>4</v>
      </c>
      <c r="C187" s="465">
        <v>4</v>
      </c>
      <c r="D187" s="451"/>
      <c r="E187" s="451"/>
      <c r="F187" s="512"/>
      <c r="G187" s="228"/>
      <c r="H187" s="34"/>
      <c r="I187" s="34"/>
      <c r="J187" s="67" t="s">
        <v>456</v>
      </c>
      <c r="K187" s="36">
        <v>80445</v>
      </c>
      <c r="L187" s="34"/>
      <c r="M187" s="34"/>
      <c r="N187" s="34"/>
      <c r="O187" s="34"/>
      <c r="P187" s="31" t="s">
        <v>46</v>
      </c>
      <c r="Q187" s="34">
        <v>61.2</v>
      </c>
      <c r="R187" s="35" t="s">
        <v>693</v>
      </c>
      <c r="S187" s="36">
        <v>4168</v>
      </c>
      <c r="T187" s="34"/>
      <c r="U187" s="34"/>
      <c r="V187" s="34"/>
      <c r="W187" s="34"/>
      <c r="X187" s="34"/>
      <c r="Y187" s="34"/>
      <c r="Z187" s="34"/>
      <c r="AA187" s="34"/>
      <c r="AB187" s="33" t="s">
        <v>45</v>
      </c>
      <c r="AC187" s="229">
        <v>8.4</v>
      </c>
      <c r="AD187" s="44" t="s">
        <v>455</v>
      </c>
      <c r="AE187" s="45">
        <v>20620</v>
      </c>
      <c r="AF187" s="33" t="s">
        <v>218</v>
      </c>
      <c r="AG187" s="58">
        <v>15.4</v>
      </c>
      <c r="AH187" s="35" t="s">
        <v>453</v>
      </c>
      <c r="AI187" s="59">
        <v>66786</v>
      </c>
      <c r="AJ187" s="35" t="s">
        <v>39</v>
      </c>
      <c r="AK187" s="58">
        <v>1.1000000000000001</v>
      </c>
      <c r="AL187" s="58"/>
      <c r="AM187" s="58"/>
      <c r="AN187" s="33" t="s">
        <v>220</v>
      </c>
      <c r="AO187" s="34">
        <v>22.3</v>
      </c>
      <c r="AP187" s="35" t="s">
        <v>454</v>
      </c>
      <c r="AQ187" s="330">
        <v>26252</v>
      </c>
      <c r="AR187" s="385"/>
      <c r="AS187" s="375"/>
      <c r="AT187" s="375"/>
      <c r="AU187" s="375"/>
      <c r="AV187" s="340"/>
      <c r="AW187" s="375"/>
      <c r="AX187" s="375"/>
      <c r="AY187" s="375"/>
      <c r="AZ187" s="375"/>
      <c r="BA187" s="375"/>
      <c r="BB187" s="375"/>
      <c r="BC187" s="375"/>
      <c r="BD187" s="375"/>
      <c r="BE187" s="375"/>
      <c r="BF187" s="375"/>
      <c r="BG187" s="375"/>
      <c r="BH187" s="375"/>
      <c r="BI187" s="375"/>
      <c r="BJ187" s="375"/>
      <c r="BK187" s="375"/>
      <c r="BL187" s="375"/>
      <c r="BM187" s="375"/>
      <c r="BN187" s="375"/>
      <c r="BO187" s="375"/>
      <c r="BP187" s="375"/>
      <c r="BQ187" s="375"/>
      <c r="BR187" s="375"/>
      <c r="BS187" s="375"/>
      <c r="BT187" s="375"/>
      <c r="BU187" s="375"/>
      <c r="BV187" s="375"/>
      <c r="BW187" s="375"/>
      <c r="BX187" s="375"/>
      <c r="BY187" s="375"/>
      <c r="BZ187" s="375"/>
      <c r="CA187" s="375"/>
      <c r="CB187" s="375"/>
      <c r="CC187" s="375"/>
      <c r="CD187" s="375"/>
      <c r="CE187" s="375"/>
      <c r="CF187" s="375"/>
      <c r="CG187" s="375"/>
      <c r="CH187" s="375"/>
      <c r="CI187" s="375"/>
      <c r="CJ187" s="375"/>
      <c r="CK187" s="375"/>
      <c r="CL187" s="375"/>
      <c r="CM187" s="375"/>
      <c r="CN187" s="375"/>
      <c r="CO187" s="375"/>
      <c r="CP187" s="375"/>
      <c r="CQ187" s="375"/>
      <c r="CR187" s="375"/>
      <c r="CS187" s="375"/>
      <c r="CT187" s="375"/>
      <c r="CU187" s="375"/>
      <c r="CV187" s="375"/>
      <c r="CW187" s="375"/>
      <c r="CX187" s="375"/>
      <c r="CY187" s="375"/>
      <c r="CZ187" s="375"/>
      <c r="DA187" s="375"/>
      <c r="DB187" s="375"/>
      <c r="DC187" s="375"/>
      <c r="DD187" s="375"/>
      <c r="DE187" s="375"/>
      <c r="DF187" s="375"/>
      <c r="DG187" s="375"/>
      <c r="DH187" s="375"/>
      <c r="DI187" s="375"/>
      <c r="DJ187" s="375"/>
      <c r="DK187" s="375"/>
    </row>
    <row r="188" spans="1:115" s="37" customFormat="1" ht="28.5" customHeight="1">
      <c r="A188" s="442"/>
      <c r="B188" s="464"/>
      <c r="C188" s="466"/>
      <c r="D188" s="452"/>
      <c r="E188" s="452"/>
      <c r="F188" s="514"/>
      <c r="G188" s="230"/>
      <c r="H188" s="230"/>
      <c r="I188" s="230"/>
      <c r="J188" s="230"/>
      <c r="K188" s="230"/>
      <c r="L188" s="230"/>
      <c r="M188" s="230"/>
      <c r="N188" s="230"/>
      <c r="O188" s="230"/>
      <c r="P188" s="68"/>
      <c r="Q188" s="230"/>
      <c r="R188" s="230"/>
      <c r="S188" s="230"/>
      <c r="T188" s="230"/>
      <c r="U188" s="230"/>
      <c r="V188" s="230"/>
      <c r="W188" s="230"/>
      <c r="X188" s="230"/>
      <c r="Y188" s="230"/>
      <c r="Z188" s="230"/>
      <c r="AA188" s="230"/>
      <c r="AB188" s="230"/>
      <c r="AC188" s="230"/>
      <c r="AD188" s="230"/>
      <c r="AE188" s="230"/>
      <c r="AF188" s="42" t="s">
        <v>219</v>
      </c>
      <c r="AG188" s="231">
        <v>20.3</v>
      </c>
      <c r="AH188" s="231"/>
      <c r="AI188" s="231"/>
      <c r="AJ188" s="44" t="s">
        <v>40</v>
      </c>
      <c r="AK188" s="231">
        <v>1.1000000000000001</v>
      </c>
      <c r="AL188" s="231"/>
      <c r="AM188" s="231"/>
      <c r="AN188" s="42" t="s">
        <v>108</v>
      </c>
      <c r="AO188" s="230">
        <v>3.4</v>
      </c>
      <c r="AP188" s="231"/>
      <c r="AQ188" s="329"/>
      <c r="AR188" s="385"/>
      <c r="AS188" s="375"/>
      <c r="AT188" s="375"/>
      <c r="AU188" s="375"/>
      <c r="AV188" s="340"/>
      <c r="AW188" s="375"/>
      <c r="AX188" s="375"/>
      <c r="AY188" s="375"/>
      <c r="AZ188" s="375"/>
      <c r="BA188" s="375"/>
      <c r="BB188" s="375"/>
      <c r="BC188" s="375"/>
      <c r="BD188" s="375"/>
      <c r="BE188" s="375"/>
      <c r="BF188" s="375"/>
      <c r="BG188" s="375"/>
      <c r="BH188" s="375"/>
      <c r="BI188" s="375"/>
      <c r="BJ188" s="375"/>
      <c r="BK188" s="375"/>
      <c r="BL188" s="375"/>
      <c r="BM188" s="375"/>
      <c r="BN188" s="375"/>
      <c r="BO188" s="375"/>
      <c r="BP188" s="375"/>
      <c r="BQ188" s="375"/>
      <c r="BR188" s="375"/>
      <c r="BS188" s="375"/>
      <c r="BT188" s="375"/>
      <c r="BU188" s="375"/>
      <c r="BV188" s="375"/>
      <c r="BW188" s="375"/>
      <c r="BX188" s="375"/>
      <c r="BY188" s="375"/>
      <c r="BZ188" s="375"/>
      <c r="CA188" s="375"/>
      <c r="CB188" s="375"/>
      <c r="CC188" s="375"/>
      <c r="CD188" s="375"/>
      <c r="CE188" s="375"/>
      <c r="CF188" s="375"/>
      <c r="CG188" s="375"/>
      <c r="CH188" s="375"/>
      <c r="CI188" s="375"/>
      <c r="CJ188" s="375"/>
      <c r="CK188" s="375"/>
      <c r="CL188" s="375"/>
      <c r="CM188" s="375"/>
      <c r="CN188" s="375"/>
      <c r="CO188" s="375"/>
      <c r="CP188" s="375"/>
      <c r="CQ188" s="375"/>
      <c r="CR188" s="375"/>
      <c r="CS188" s="375"/>
      <c r="CT188" s="375"/>
      <c r="CU188" s="375"/>
      <c r="CV188" s="375"/>
      <c r="CW188" s="375"/>
      <c r="CX188" s="375"/>
      <c r="CY188" s="375"/>
      <c r="CZ188" s="375"/>
      <c r="DA188" s="375"/>
      <c r="DB188" s="375"/>
      <c r="DC188" s="375"/>
      <c r="DD188" s="375"/>
      <c r="DE188" s="375"/>
      <c r="DF188" s="375"/>
      <c r="DG188" s="375"/>
      <c r="DH188" s="375"/>
      <c r="DI188" s="375"/>
      <c r="DJ188" s="375"/>
      <c r="DK188" s="375"/>
    </row>
    <row r="189" spans="1:115" s="37" customFormat="1" ht="16.5" customHeight="1" thickBot="1">
      <c r="A189" s="443"/>
      <c r="B189" s="46" t="s">
        <v>21</v>
      </c>
      <c r="C189" s="47"/>
      <c r="D189" s="48">
        <v>288.5</v>
      </c>
      <c r="E189" s="48">
        <v>109.46</v>
      </c>
      <c r="F189" s="49">
        <v>133.19999999999999</v>
      </c>
      <c r="G189" s="262">
        <f>SUM(K189,S189,AE189,AI189,AQ189)</f>
        <v>198271</v>
      </c>
      <c r="H189" s="65"/>
      <c r="I189" s="65"/>
      <c r="J189" s="65"/>
      <c r="K189" s="66">
        <v>80445</v>
      </c>
      <c r="L189" s="65"/>
      <c r="M189" s="65"/>
      <c r="N189" s="65"/>
      <c r="O189" s="65"/>
      <c r="P189" s="65"/>
      <c r="Q189" s="65">
        <v>61.2</v>
      </c>
      <c r="R189" s="65"/>
      <c r="S189" s="66">
        <v>4168</v>
      </c>
      <c r="T189" s="65"/>
      <c r="U189" s="65"/>
      <c r="V189" s="65"/>
      <c r="W189" s="65"/>
      <c r="X189" s="65"/>
      <c r="Y189" s="65"/>
      <c r="Z189" s="65"/>
      <c r="AA189" s="65"/>
      <c r="AB189" s="65"/>
      <c r="AC189" s="65">
        <v>8.4</v>
      </c>
      <c r="AD189" s="65"/>
      <c r="AE189" s="66">
        <v>20620</v>
      </c>
      <c r="AF189" s="52"/>
      <c r="AG189" s="53">
        <f>SUM(AG187:AG188)</f>
        <v>35.700000000000003</v>
      </c>
      <c r="AH189" s="53"/>
      <c r="AI189" s="54">
        <v>66786</v>
      </c>
      <c r="AJ189" s="53"/>
      <c r="AK189" s="53">
        <f>SUM(AK187:AK188)</f>
        <v>2.2000000000000002</v>
      </c>
      <c r="AL189" s="53"/>
      <c r="AM189" s="53"/>
      <c r="AN189" s="65"/>
      <c r="AO189" s="65">
        <f>SUM(AO187:AO188)</f>
        <v>25.7</v>
      </c>
      <c r="AP189" s="53"/>
      <c r="AQ189" s="328">
        <v>26252</v>
      </c>
      <c r="AR189" s="385"/>
      <c r="AS189" s="375"/>
      <c r="AT189" s="375"/>
      <c r="AU189" s="375"/>
      <c r="AV189" s="340"/>
      <c r="AW189" s="375"/>
      <c r="AX189" s="375"/>
      <c r="AY189" s="375"/>
      <c r="AZ189" s="375"/>
      <c r="BA189" s="375"/>
      <c r="BB189" s="375"/>
      <c r="BC189" s="375"/>
      <c r="BD189" s="375"/>
      <c r="BE189" s="375"/>
      <c r="BF189" s="375"/>
      <c r="BG189" s="375"/>
      <c r="BH189" s="375"/>
      <c r="BI189" s="375"/>
      <c r="BJ189" s="375"/>
      <c r="BK189" s="375"/>
      <c r="BL189" s="375"/>
      <c r="BM189" s="375"/>
      <c r="BN189" s="375"/>
      <c r="BO189" s="375"/>
      <c r="BP189" s="375"/>
      <c r="BQ189" s="375"/>
      <c r="BR189" s="375"/>
      <c r="BS189" s="375"/>
      <c r="BT189" s="375"/>
      <c r="BU189" s="375"/>
      <c r="BV189" s="375"/>
      <c r="BW189" s="375"/>
      <c r="BX189" s="375"/>
      <c r="BY189" s="375"/>
      <c r="BZ189" s="375"/>
      <c r="CA189" s="375"/>
      <c r="CB189" s="375"/>
      <c r="CC189" s="375"/>
      <c r="CD189" s="375"/>
      <c r="CE189" s="375"/>
      <c r="CF189" s="375"/>
      <c r="CG189" s="375"/>
      <c r="CH189" s="375"/>
      <c r="CI189" s="375"/>
      <c r="CJ189" s="375"/>
      <c r="CK189" s="375"/>
      <c r="CL189" s="375"/>
      <c r="CM189" s="375"/>
      <c r="CN189" s="375"/>
      <c r="CO189" s="375"/>
      <c r="CP189" s="375"/>
      <c r="CQ189" s="375"/>
      <c r="CR189" s="375"/>
      <c r="CS189" s="375"/>
      <c r="CT189" s="375"/>
      <c r="CU189" s="375"/>
      <c r="CV189" s="375"/>
      <c r="CW189" s="375"/>
      <c r="CX189" s="375"/>
      <c r="CY189" s="375"/>
      <c r="CZ189" s="375"/>
      <c r="DA189" s="375"/>
      <c r="DB189" s="375"/>
      <c r="DC189" s="375"/>
      <c r="DD189" s="375"/>
      <c r="DE189" s="375"/>
      <c r="DF189" s="375"/>
      <c r="DG189" s="375"/>
      <c r="DH189" s="375"/>
      <c r="DI189" s="375"/>
      <c r="DJ189" s="375"/>
      <c r="DK189" s="375"/>
    </row>
    <row r="190" spans="1:115" s="37" customFormat="1" ht="132" customHeight="1" thickTop="1">
      <c r="A190" s="444">
        <v>75</v>
      </c>
      <c r="B190" s="463" t="s">
        <v>4</v>
      </c>
      <c r="C190" s="465">
        <v>5</v>
      </c>
      <c r="D190" s="451"/>
      <c r="E190" s="451"/>
      <c r="F190" s="512"/>
      <c r="G190" s="214"/>
      <c r="H190" s="34"/>
      <c r="I190" s="34"/>
      <c r="J190" s="34"/>
      <c r="K190" s="34"/>
      <c r="L190" s="67" t="s">
        <v>47</v>
      </c>
      <c r="M190" s="34">
        <v>28.4</v>
      </c>
      <c r="N190" s="35" t="s">
        <v>414</v>
      </c>
      <c r="O190" s="36">
        <v>9135</v>
      </c>
      <c r="P190" s="31" t="s">
        <v>255</v>
      </c>
      <c r="Q190" s="34">
        <v>102</v>
      </c>
      <c r="R190" s="35" t="s">
        <v>415</v>
      </c>
      <c r="S190" s="36">
        <v>27472</v>
      </c>
      <c r="T190" s="34"/>
      <c r="U190" s="34"/>
      <c r="V190" s="35" t="s">
        <v>331</v>
      </c>
      <c r="W190" s="36">
        <v>4116</v>
      </c>
      <c r="X190" s="27"/>
      <c r="Y190" s="34"/>
      <c r="Z190" s="35"/>
      <c r="AA190" s="36"/>
      <c r="AB190" s="33" t="s">
        <v>48</v>
      </c>
      <c r="AC190" s="34">
        <v>10</v>
      </c>
      <c r="AD190" s="35" t="s">
        <v>460</v>
      </c>
      <c r="AE190" s="36">
        <v>53449</v>
      </c>
      <c r="AF190" s="33" t="s">
        <v>221</v>
      </c>
      <c r="AG190" s="67">
        <v>17.2</v>
      </c>
      <c r="AH190" s="35" t="s">
        <v>457</v>
      </c>
      <c r="AI190" s="70">
        <v>34215</v>
      </c>
      <c r="AJ190" s="35" t="s">
        <v>49</v>
      </c>
      <c r="AK190" s="58">
        <v>0.6</v>
      </c>
      <c r="AL190" s="58"/>
      <c r="AM190" s="58"/>
      <c r="AN190" s="33" t="s">
        <v>222</v>
      </c>
      <c r="AO190" s="34">
        <v>26.2</v>
      </c>
      <c r="AP190" s="35" t="s">
        <v>459</v>
      </c>
      <c r="AQ190" s="331">
        <v>9623</v>
      </c>
      <c r="AR190" s="385"/>
      <c r="AS190" s="375"/>
      <c r="AT190" s="375"/>
      <c r="AU190" s="375"/>
      <c r="AV190" s="340"/>
      <c r="AW190" s="375"/>
      <c r="AX190" s="375"/>
      <c r="AY190" s="375"/>
      <c r="AZ190" s="375"/>
      <c r="BA190" s="375"/>
      <c r="BB190" s="375"/>
      <c r="BC190" s="375"/>
      <c r="BD190" s="375"/>
      <c r="BE190" s="375"/>
      <c r="BF190" s="375"/>
      <c r="BG190" s="375"/>
      <c r="BH190" s="375"/>
      <c r="BI190" s="375"/>
      <c r="BJ190" s="375"/>
      <c r="BK190" s="375"/>
      <c r="BL190" s="375"/>
      <c r="BM190" s="375"/>
      <c r="BN190" s="375"/>
      <c r="BO190" s="375"/>
      <c r="BP190" s="375"/>
      <c r="BQ190" s="375"/>
      <c r="BR190" s="375"/>
      <c r="BS190" s="375"/>
      <c r="BT190" s="375"/>
      <c r="BU190" s="375"/>
      <c r="BV190" s="375"/>
      <c r="BW190" s="375"/>
      <c r="BX190" s="375"/>
      <c r="BY190" s="375"/>
      <c r="BZ190" s="375"/>
      <c r="CA190" s="375"/>
      <c r="CB190" s="375"/>
      <c r="CC190" s="375"/>
      <c r="CD190" s="375"/>
      <c r="CE190" s="375"/>
      <c r="CF190" s="375"/>
      <c r="CG190" s="375"/>
      <c r="CH190" s="375"/>
      <c r="CI190" s="375"/>
      <c r="CJ190" s="375"/>
      <c r="CK190" s="375"/>
      <c r="CL190" s="375"/>
      <c r="CM190" s="375"/>
      <c r="CN190" s="375"/>
      <c r="CO190" s="375"/>
      <c r="CP190" s="375"/>
      <c r="CQ190" s="375"/>
      <c r="CR190" s="375"/>
      <c r="CS190" s="375"/>
      <c r="CT190" s="375"/>
      <c r="CU190" s="375"/>
      <c r="CV190" s="375"/>
      <c r="CW190" s="375"/>
      <c r="CX190" s="375"/>
      <c r="CY190" s="375"/>
      <c r="CZ190" s="375"/>
      <c r="DA190" s="375"/>
      <c r="DB190" s="375"/>
      <c r="DC190" s="375"/>
      <c r="DD190" s="375"/>
      <c r="DE190" s="375"/>
      <c r="DF190" s="375"/>
      <c r="DG190" s="375"/>
      <c r="DH190" s="375"/>
      <c r="DI190" s="375"/>
      <c r="DJ190" s="375"/>
      <c r="DK190" s="375"/>
    </row>
    <row r="191" spans="1:115" s="37" customFormat="1" ht="53.25" customHeight="1">
      <c r="A191" s="442"/>
      <c r="B191" s="464"/>
      <c r="C191" s="466"/>
      <c r="D191" s="452"/>
      <c r="E191" s="452"/>
      <c r="F191" s="514"/>
      <c r="G191" s="215"/>
      <c r="H191" s="38"/>
      <c r="I191" s="38"/>
      <c r="J191" s="196"/>
      <c r="K191" s="208"/>
      <c r="L191" s="68"/>
      <c r="M191" s="38"/>
      <c r="N191" s="208"/>
      <c r="O191" s="208"/>
      <c r="P191" s="62"/>
      <c r="Q191" s="38"/>
      <c r="R191" s="196"/>
      <c r="S191" s="208"/>
      <c r="T191" s="38"/>
      <c r="U191" s="38"/>
      <c r="V191" s="196"/>
      <c r="W191" s="208"/>
      <c r="X191" s="63"/>
      <c r="Y191" s="38"/>
      <c r="Z191" s="196"/>
      <c r="AA191" s="208"/>
      <c r="AB191" s="38"/>
      <c r="AC191" s="38"/>
      <c r="AD191" s="196"/>
      <c r="AE191" s="208"/>
      <c r="AF191" s="42" t="s">
        <v>193</v>
      </c>
      <c r="AG191" s="64">
        <v>7.1</v>
      </c>
      <c r="AH191" s="198"/>
      <c r="AI191" s="209"/>
      <c r="AJ191" s="44" t="s">
        <v>50</v>
      </c>
      <c r="AK191" s="64">
        <v>0.5</v>
      </c>
      <c r="AL191" s="198"/>
      <c r="AM191" s="209"/>
      <c r="AN191" s="42" t="s">
        <v>223</v>
      </c>
      <c r="AO191" s="38">
        <v>7</v>
      </c>
      <c r="AP191" s="60" t="s">
        <v>458</v>
      </c>
      <c r="AQ191" s="332">
        <v>3547</v>
      </c>
      <c r="AR191" s="385"/>
      <c r="AS191" s="375"/>
      <c r="AT191" s="375"/>
      <c r="AU191" s="375"/>
      <c r="AV191" s="340"/>
      <c r="AW191" s="375"/>
      <c r="AX191" s="375"/>
      <c r="AY191" s="375"/>
      <c r="AZ191" s="375"/>
      <c r="BA191" s="375"/>
      <c r="BB191" s="375"/>
      <c r="BC191" s="375"/>
      <c r="BD191" s="375"/>
      <c r="BE191" s="375"/>
      <c r="BF191" s="375"/>
      <c r="BG191" s="375"/>
      <c r="BH191" s="375"/>
      <c r="BI191" s="375"/>
      <c r="BJ191" s="375"/>
      <c r="BK191" s="375"/>
      <c r="BL191" s="375"/>
      <c r="BM191" s="375"/>
      <c r="BN191" s="375"/>
      <c r="BO191" s="375"/>
      <c r="BP191" s="375"/>
      <c r="BQ191" s="375"/>
      <c r="BR191" s="375"/>
      <c r="BS191" s="375"/>
      <c r="BT191" s="375"/>
      <c r="BU191" s="375"/>
      <c r="BV191" s="375"/>
      <c r="BW191" s="375"/>
      <c r="BX191" s="375"/>
      <c r="BY191" s="375"/>
      <c r="BZ191" s="375"/>
      <c r="CA191" s="375"/>
      <c r="CB191" s="375"/>
      <c r="CC191" s="375"/>
      <c r="CD191" s="375"/>
      <c r="CE191" s="375"/>
      <c r="CF191" s="375"/>
      <c r="CG191" s="375"/>
      <c r="CH191" s="375"/>
      <c r="CI191" s="375"/>
      <c r="CJ191" s="375"/>
      <c r="CK191" s="375"/>
      <c r="CL191" s="375"/>
      <c r="CM191" s="375"/>
      <c r="CN191" s="375"/>
      <c r="CO191" s="375"/>
      <c r="CP191" s="375"/>
      <c r="CQ191" s="375"/>
      <c r="CR191" s="375"/>
      <c r="CS191" s="375"/>
      <c r="CT191" s="375"/>
      <c r="CU191" s="375"/>
      <c r="CV191" s="375"/>
      <c r="CW191" s="375"/>
      <c r="CX191" s="375"/>
      <c r="CY191" s="375"/>
      <c r="CZ191" s="375"/>
      <c r="DA191" s="375"/>
      <c r="DB191" s="375"/>
      <c r="DC191" s="375"/>
      <c r="DD191" s="375"/>
      <c r="DE191" s="375"/>
      <c r="DF191" s="375"/>
      <c r="DG191" s="375"/>
      <c r="DH191" s="375"/>
      <c r="DI191" s="375"/>
      <c r="DJ191" s="375"/>
      <c r="DK191" s="375"/>
    </row>
    <row r="192" spans="1:115" s="37" customFormat="1" ht="15.75" customHeight="1" thickBot="1">
      <c r="A192" s="443"/>
      <c r="B192" s="46" t="s">
        <v>21</v>
      </c>
      <c r="C192" s="47"/>
      <c r="D192" s="48">
        <v>285.13</v>
      </c>
      <c r="E192" s="48">
        <v>-241.75</v>
      </c>
      <c r="F192" s="49">
        <v>199</v>
      </c>
      <c r="G192" s="262">
        <f>SUM(O192,S192,W192,AE192,AI192,AQ192)</f>
        <v>141557</v>
      </c>
      <c r="H192" s="65"/>
      <c r="I192" s="65"/>
      <c r="J192" s="65"/>
      <c r="K192" s="65"/>
      <c r="L192" s="65"/>
      <c r="M192" s="65">
        <v>28.4</v>
      </c>
      <c r="N192" s="65"/>
      <c r="O192" s="66">
        <v>9135</v>
      </c>
      <c r="P192" s="65"/>
      <c r="Q192" s="65">
        <v>102</v>
      </c>
      <c r="R192" s="65"/>
      <c r="S192" s="66">
        <v>27472</v>
      </c>
      <c r="T192" s="65"/>
      <c r="U192" s="65"/>
      <c r="V192" s="65"/>
      <c r="W192" s="66">
        <v>4116</v>
      </c>
      <c r="X192" s="65"/>
      <c r="Y192" s="65"/>
      <c r="Z192" s="65"/>
      <c r="AA192" s="66"/>
      <c r="AB192" s="65"/>
      <c r="AC192" s="65">
        <v>10</v>
      </c>
      <c r="AD192" s="65"/>
      <c r="AE192" s="66">
        <v>53449</v>
      </c>
      <c r="AF192" s="71"/>
      <c r="AG192" s="53">
        <f>SUM(AG190:AG191)</f>
        <v>24.299999999999997</v>
      </c>
      <c r="AH192" s="53"/>
      <c r="AI192" s="54">
        <v>34215</v>
      </c>
      <c r="AJ192" s="53"/>
      <c r="AK192" s="53">
        <f>SUM(AK190:AK191)</f>
        <v>1.1000000000000001</v>
      </c>
      <c r="AL192" s="53"/>
      <c r="AM192" s="53"/>
      <c r="AN192" s="65"/>
      <c r="AO192" s="65">
        <f>SUM(AO190:AO191)</f>
        <v>33.200000000000003</v>
      </c>
      <c r="AP192" s="53"/>
      <c r="AQ192" s="328">
        <v>13170</v>
      </c>
      <c r="AR192" s="385"/>
      <c r="AS192" s="375"/>
      <c r="AT192" s="375"/>
      <c r="AU192" s="375"/>
      <c r="AV192" s="340"/>
      <c r="AW192" s="375"/>
      <c r="AX192" s="375"/>
      <c r="AY192" s="375"/>
      <c r="AZ192" s="375"/>
      <c r="BA192" s="375"/>
      <c r="BB192" s="375"/>
      <c r="BC192" s="375"/>
      <c r="BD192" s="375"/>
      <c r="BE192" s="375"/>
      <c r="BF192" s="375"/>
      <c r="BG192" s="375"/>
      <c r="BH192" s="375"/>
      <c r="BI192" s="375"/>
      <c r="BJ192" s="375"/>
      <c r="BK192" s="375"/>
      <c r="BL192" s="375"/>
      <c r="BM192" s="375"/>
      <c r="BN192" s="375"/>
      <c r="BO192" s="375"/>
      <c r="BP192" s="375"/>
      <c r="BQ192" s="375"/>
      <c r="BR192" s="375"/>
      <c r="BS192" s="375"/>
      <c r="BT192" s="375"/>
      <c r="BU192" s="375"/>
      <c r="BV192" s="375"/>
      <c r="BW192" s="375"/>
      <c r="BX192" s="375"/>
      <c r="BY192" s="375"/>
      <c r="BZ192" s="375"/>
      <c r="CA192" s="375"/>
      <c r="CB192" s="375"/>
      <c r="CC192" s="375"/>
      <c r="CD192" s="375"/>
      <c r="CE192" s="375"/>
      <c r="CF192" s="375"/>
      <c r="CG192" s="375"/>
      <c r="CH192" s="375"/>
      <c r="CI192" s="375"/>
      <c r="CJ192" s="375"/>
      <c r="CK192" s="375"/>
      <c r="CL192" s="375"/>
      <c r="CM192" s="375"/>
      <c r="CN192" s="375"/>
      <c r="CO192" s="375"/>
      <c r="CP192" s="375"/>
      <c r="CQ192" s="375"/>
      <c r="CR192" s="375"/>
      <c r="CS192" s="375"/>
      <c r="CT192" s="375"/>
      <c r="CU192" s="375"/>
      <c r="CV192" s="375"/>
      <c r="CW192" s="375"/>
      <c r="CX192" s="375"/>
      <c r="CY192" s="375"/>
      <c r="CZ192" s="375"/>
      <c r="DA192" s="375"/>
      <c r="DB192" s="375"/>
      <c r="DC192" s="375"/>
      <c r="DD192" s="375"/>
      <c r="DE192" s="375"/>
      <c r="DF192" s="375"/>
      <c r="DG192" s="375"/>
      <c r="DH192" s="375"/>
      <c r="DI192" s="375"/>
      <c r="DJ192" s="375"/>
      <c r="DK192" s="375"/>
    </row>
    <row r="193" spans="1:115" s="37" customFormat="1" ht="81" customHeight="1" thickTop="1">
      <c r="A193" s="444">
        <v>76</v>
      </c>
      <c r="B193" s="501" t="s">
        <v>4</v>
      </c>
      <c r="C193" s="465">
        <v>6</v>
      </c>
      <c r="D193" s="451"/>
      <c r="E193" s="451"/>
      <c r="F193" s="431"/>
      <c r="G193" s="265"/>
      <c r="H193" s="35" t="s">
        <v>228</v>
      </c>
      <c r="I193" s="34">
        <v>85</v>
      </c>
      <c r="J193" s="35" t="s">
        <v>416</v>
      </c>
      <c r="K193" s="36">
        <v>96560</v>
      </c>
      <c r="L193" s="67" t="s">
        <v>51</v>
      </c>
      <c r="M193" s="34">
        <v>1.9</v>
      </c>
      <c r="N193" s="34"/>
      <c r="O193" s="34"/>
      <c r="P193" s="31" t="s">
        <v>224</v>
      </c>
      <c r="Q193" s="34">
        <v>88.4</v>
      </c>
      <c r="R193" s="35" t="s">
        <v>464</v>
      </c>
      <c r="S193" s="36"/>
      <c r="T193" s="35" t="s">
        <v>227</v>
      </c>
      <c r="U193" s="34">
        <v>18</v>
      </c>
      <c r="V193" s="35" t="s">
        <v>685</v>
      </c>
      <c r="W193" s="36">
        <v>8086</v>
      </c>
      <c r="X193" s="34"/>
      <c r="Y193" s="34"/>
      <c r="Z193" s="34"/>
      <c r="AA193" s="34"/>
      <c r="AB193" s="33" t="s">
        <v>37</v>
      </c>
      <c r="AC193" s="34">
        <v>12.6</v>
      </c>
      <c r="AD193" s="35" t="s">
        <v>463</v>
      </c>
      <c r="AE193" s="36">
        <v>26487</v>
      </c>
      <c r="AF193" s="33" t="s">
        <v>461</v>
      </c>
      <c r="AG193" s="67">
        <v>24.2</v>
      </c>
      <c r="AH193" s="35" t="s">
        <v>462</v>
      </c>
      <c r="AI193" s="70">
        <v>39327</v>
      </c>
      <c r="AJ193" s="35" t="s">
        <v>39</v>
      </c>
      <c r="AK193" s="58">
        <v>1.1000000000000001</v>
      </c>
      <c r="AL193" s="58"/>
      <c r="AM193" s="58"/>
      <c r="AN193" s="33" t="s">
        <v>226</v>
      </c>
      <c r="AO193" s="34">
        <v>41.2</v>
      </c>
      <c r="AP193" s="35" t="s">
        <v>670</v>
      </c>
      <c r="AQ193" s="333">
        <v>3910</v>
      </c>
      <c r="AR193" s="385"/>
      <c r="AS193" s="375"/>
      <c r="AT193" s="375"/>
      <c r="AU193" s="375"/>
      <c r="AV193" s="340"/>
      <c r="AW193" s="375"/>
      <c r="AX193" s="375"/>
      <c r="AY193" s="375"/>
      <c r="AZ193" s="375"/>
      <c r="BA193" s="375"/>
      <c r="BB193" s="375"/>
      <c r="BC193" s="375"/>
      <c r="BD193" s="375"/>
      <c r="BE193" s="375"/>
      <c r="BF193" s="375"/>
      <c r="BG193" s="375"/>
      <c r="BH193" s="375"/>
      <c r="BI193" s="375"/>
      <c r="BJ193" s="375"/>
      <c r="BK193" s="375"/>
      <c r="BL193" s="375"/>
      <c r="BM193" s="375"/>
      <c r="BN193" s="375"/>
      <c r="BO193" s="375"/>
      <c r="BP193" s="375"/>
      <c r="BQ193" s="375"/>
      <c r="BR193" s="375"/>
      <c r="BS193" s="375"/>
      <c r="BT193" s="375"/>
      <c r="BU193" s="375"/>
      <c r="BV193" s="375"/>
      <c r="BW193" s="375"/>
      <c r="BX193" s="375"/>
      <c r="BY193" s="375"/>
      <c r="BZ193" s="375"/>
      <c r="CA193" s="375"/>
      <c r="CB193" s="375"/>
      <c r="CC193" s="375"/>
      <c r="CD193" s="375"/>
      <c r="CE193" s="375"/>
      <c r="CF193" s="375"/>
      <c r="CG193" s="375"/>
      <c r="CH193" s="375"/>
      <c r="CI193" s="375"/>
      <c r="CJ193" s="375"/>
      <c r="CK193" s="375"/>
      <c r="CL193" s="375"/>
      <c r="CM193" s="375"/>
      <c r="CN193" s="375"/>
      <c r="CO193" s="375"/>
      <c r="CP193" s="375"/>
      <c r="CQ193" s="375"/>
      <c r="CR193" s="375"/>
      <c r="CS193" s="375"/>
      <c r="CT193" s="375"/>
      <c r="CU193" s="375"/>
      <c r="CV193" s="375"/>
      <c r="CW193" s="375"/>
      <c r="CX193" s="375"/>
      <c r="CY193" s="375"/>
      <c r="CZ193" s="375"/>
      <c r="DA193" s="375"/>
      <c r="DB193" s="375"/>
      <c r="DC193" s="375"/>
      <c r="DD193" s="375"/>
      <c r="DE193" s="375"/>
      <c r="DF193" s="375"/>
      <c r="DG193" s="375"/>
      <c r="DH193" s="375"/>
      <c r="DI193" s="375"/>
      <c r="DJ193" s="375"/>
      <c r="DK193" s="375"/>
    </row>
    <row r="194" spans="1:115" s="37" customFormat="1" ht="108" customHeight="1">
      <c r="A194" s="442"/>
      <c r="B194" s="502"/>
      <c r="C194" s="466"/>
      <c r="D194" s="452"/>
      <c r="E194" s="452"/>
      <c r="F194" s="438"/>
      <c r="G194" s="266"/>
      <c r="H194" s="43"/>
      <c r="I194" s="43"/>
      <c r="J194" s="73" t="s">
        <v>688</v>
      </c>
      <c r="K194" s="74">
        <v>38161</v>
      </c>
      <c r="L194" s="43"/>
      <c r="M194" s="43"/>
      <c r="N194" s="43"/>
      <c r="O194" s="43"/>
      <c r="P194" s="43"/>
      <c r="Q194" s="43"/>
      <c r="R194" s="73" t="s">
        <v>465</v>
      </c>
      <c r="S194" s="43"/>
      <c r="T194" s="43"/>
      <c r="U194" s="43"/>
      <c r="V194" s="73" t="s">
        <v>686</v>
      </c>
      <c r="W194" s="74" t="s">
        <v>687</v>
      </c>
      <c r="X194" s="43"/>
      <c r="Y194" s="43"/>
      <c r="Z194" s="43"/>
      <c r="AA194" s="43"/>
      <c r="AB194" s="43"/>
      <c r="AC194" s="43"/>
      <c r="AD194" s="43"/>
      <c r="AE194" s="43"/>
      <c r="AF194" s="42" t="s">
        <v>225</v>
      </c>
      <c r="AG194" s="76">
        <v>10.6</v>
      </c>
      <c r="AH194" s="268" t="s">
        <v>417</v>
      </c>
      <c r="AI194" s="77">
        <v>15437</v>
      </c>
      <c r="AJ194" s="44" t="s">
        <v>40</v>
      </c>
      <c r="AK194" s="76">
        <v>1.1000000000000001</v>
      </c>
      <c r="AL194" s="76"/>
      <c r="AM194" s="76"/>
      <c r="AN194" s="42" t="s">
        <v>179</v>
      </c>
      <c r="AO194" s="43">
        <v>7.1</v>
      </c>
      <c r="AP194" s="44" t="s">
        <v>671</v>
      </c>
      <c r="AQ194" s="334">
        <v>13406</v>
      </c>
      <c r="AR194" s="385"/>
      <c r="AS194" s="375"/>
      <c r="AT194" s="375"/>
      <c r="AU194" s="375"/>
      <c r="AV194" s="340"/>
      <c r="AW194" s="375"/>
      <c r="AX194" s="375"/>
      <c r="AY194" s="375"/>
      <c r="AZ194" s="375"/>
      <c r="BA194" s="375"/>
      <c r="BB194" s="375"/>
      <c r="BC194" s="375"/>
      <c r="BD194" s="375"/>
      <c r="BE194" s="375"/>
      <c r="BF194" s="375"/>
      <c r="BG194" s="375"/>
      <c r="BH194" s="375"/>
      <c r="BI194" s="375"/>
      <c r="BJ194" s="375"/>
      <c r="BK194" s="375"/>
      <c r="BL194" s="375"/>
      <c r="BM194" s="375"/>
      <c r="BN194" s="375"/>
      <c r="BO194" s="375"/>
      <c r="BP194" s="375"/>
      <c r="BQ194" s="375"/>
      <c r="BR194" s="375"/>
      <c r="BS194" s="375"/>
      <c r="BT194" s="375"/>
      <c r="BU194" s="375"/>
      <c r="BV194" s="375"/>
      <c r="BW194" s="375"/>
      <c r="BX194" s="375"/>
      <c r="BY194" s="375"/>
      <c r="BZ194" s="375"/>
      <c r="CA194" s="375"/>
      <c r="CB194" s="375"/>
      <c r="CC194" s="375"/>
      <c r="CD194" s="375"/>
      <c r="CE194" s="375"/>
      <c r="CF194" s="375"/>
      <c r="CG194" s="375"/>
      <c r="CH194" s="375"/>
      <c r="CI194" s="375"/>
      <c r="CJ194" s="375"/>
      <c r="CK194" s="375"/>
      <c r="CL194" s="375"/>
      <c r="CM194" s="375"/>
      <c r="CN194" s="375"/>
      <c r="CO194" s="375"/>
      <c r="CP194" s="375"/>
      <c r="CQ194" s="375"/>
      <c r="CR194" s="375"/>
      <c r="CS194" s="375"/>
      <c r="CT194" s="375"/>
      <c r="CU194" s="375"/>
      <c r="CV194" s="375"/>
      <c r="CW194" s="375"/>
      <c r="CX194" s="375"/>
      <c r="CY194" s="375"/>
      <c r="CZ194" s="375"/>
      <c r="DA194" s="375"/>
      <c r="DB194" s="375"/>
      <c r="DC194" s="375"/>
      <c r="DD194" s="375"/>
      <c r="DE194" s="375"/>
      <c r="DF194" s="375"/>
      <c r="DG194" s="375"/>
      <c r="DH194" s="375"/>
      <c r="DI194" s="375"/>
      <c r="DJ194" s="375"/>
      <c r="DK194" s="375"/>
    </row>
    <row r="195" spans="1:115" s="37" customFormat="1" ht="13.5" customHeight="1" thickBot="1">
      <c r="A195" s="443"/>
      <c r="B195" s="46" t="s">
        <v>21</v>
      </c>
      <c r="C195" s="47"/>
      <c r="D195" s="48">
        <v>201.67</v>
      </c>
      <c r="E195" s="48">
        <v>-83.01</v>
      </c>
      <c r="F195" s="49">
        <v>291.2</v>
      </c>
      <c r="G195" s="270">
        <v>310685</v>
      </c>
      <c r="H195" s="285"/>
      <c r="I195" s="285">
        <v>85</v>
      </c>
      <c r="J195" s="285"/>
      <c r="K195" s="286">
        <v>155038</v>
      </c>
      <c r="L195" s="285"/>
      <c r="M195" s="285">
        <v>1.9</v>
      </c>
      <c r="N195" s="285"/>
      <c r="O195" s="285"/>
      <c r="P195" s="285"/>
      <c r="Q195" s="285">
        <v>88.4</v>
      </c>
      <c r="R195" s="285"/>
      <c r="S195" s="286">
        <v>46382</v>
      </c>
      <c r="T195" s="285"/>
      <c r="U195" s="285">
        <v>18</v>
      </c>
      <c r="V195" s="285"/>
      <c r="W195" s="286">
        <v>10699</v>
      </c>
      <c r="X195" s="285"/>
      <c r="Y195" s="285"/>
      <c r="Z195" s="285"/>
      <c r="AA195" s="285"/>
      <c r="AB195" s="285"/>
      <c r="AC195" s="285">
        <v>12.6</v>
      </c>
      <c r="AD195" s="285"/>
      <c r="AE195" s="286">
        <v>26487</v>
      </c>
      <c r="AF195" s="287"/>
      <c r="AG195" s="288">
        <f>SUM(AG193:AG194)</f>
        <v>34.799999999999997</v>
      </c>
      <c r="AH195" s="288"/>
      <c r="AI195" s="289">
        <v>56007</v>
      </c>
      <c r="AJ195" s="288"/>
      <c r="AK195" s="288">
        <f>SUM(AK193:AK194)</f>
        <v>2.2000000000000002</v>
      </c>
      <c r="AL195" s="288"/>
      <c r="AM195" s="288"/>
      <c r="AN195" s="285"/>
      <c r="AO195" s="285">
        <f>SUM(AO193:AO194)</f>
        <v>48.300000000000004</v>
      </c>
      <c r="AP195" s="288"/>
      <c r="AQ195" s="335">
        <v>17316</v>
      </c>
      <c r="AR195" s="385"/>
      <c r="AS195" s="375"/>
      <c r="AT195" s="375"/>
      <c r="AU195" s="375"/>
      <c r="AV195" s="340"/>
      <c r="AW195" s="375"/>
      <c r="AX195" s="375"/>
      <c r="AY195" s="375"/>
      <c r="AZ195" s="375"/>
      <c r="BA195" s="375"/>
      <c r="BB195" s="375"/>
      <c r="BC195" s="375"/>
      <c r="BD195" s="375"/>
      <c r="BE195" s="375"/>
      <c r="BF195" s="375"/>
      <c r="BG195" s="375"/>
      <c r="BH195" s="375"/>
      <c r="BI195" s="375"/>
      <c r="BJ195" s="375"/>
      <c r="BK195" s="375"/>
      <c r="BL195" s="375"/>
      <c r="BM195" s="375"/>
      <c r="BN195" s="375"/>
      <c r="BO195" s="375"/>
      <c r="BP195" s="375"/>
      <c r="BQ195" s="375"/>
      <c r="BR195" s="375"/>
      <c r="BS195" s="375"/>
      <c r="BT195" s="375"/>
      <c r="BU195" s="375"/>
      <c r="BV195" s="375"/>
      <c r="BW195" s="375"/>
      <c r="BX195" s="375"/>
      <c r="BY195" s="375"/>
      <c r="BZ195" s="375"/>
      <c r="CA195" s="375"/>
      <c r="CB195" s="375"/>
      <c r="CC195" s="375"/>
      <c r="CD195" s="375"/>
      <c r="CE195" s="375"/>
      <c r="CF195" s="375"/>
      <c r="CG195" s="375"/>
      <c r="CH195" s="375"/>
      <c r="CI195" s="375"/>
      <c r="CJ195" s="375"/>
      <c r="CK195" s="375"/>
      <c r="CL195" s="375"/>
      <c r="CM195" s="375"/>
      <c r="CN195" s="375"/>
      <c r="CO195" s="375"/>
      <c r="CP195" s="375"/>
      <c r="CQ195" s="375"/>
      <c r="CR195" s="375"/>
      <c r="CS195" s="375"/>
      <c r="CT195" s="375"/>
      <c r="CU195" s="375"/>
      <c r="CV195" s="375"/>
      <c r="CW195" s="375"/>
      <c r="CX195" s="375"/>
      <c r="CY195" s="375"/>
      <c r="CZ195" s="375"/>
      <c r="DA195" s="375"/>
      <c r="DB195" s="375"/>
      <c r="DC195" s="375"/>
      <c r="DD195" s="375"/>
      <c r="DE195" s="375"/>
      <c r="DF195" s="375"/>
      <c r="DG195" s="375"/>
      <c r="DH195" s="375"/>
      <c r="DI195" s="375"/>
      <c r="DJ195" s="375"/>
      <c r="DK195" s="375"/>
    </row>
    <row r="196" spans="1:115" s="37" customFormat="1" ht="108" customHeight="1" thickTop="1">
      <c r="A196" s="444">
        <v>77</v>
      </c>
      <c r="B196" s="419" t="s">
        <v>4</v>
      </c>
      <c r="C196" s="418">
        <v>7</v>
      </c>
      <c r="D196" s="417"/>
      <c r="E196" s="417"/>
      <c r="F196" s="415"/>
      <c r="G196" s="232"/>
      <c r="H196" s="31" t="s">
        <v>52</v>
      </c>
      <c r="I196" s="34">
        <v>1.1000000000000001</v>
      </c>
      <c r="J196" s="35" t="s">
        <v>469</v>
      </c>
      <c r="K196" s="36">
        <v>157870</v>
      </c>
      <c r="L196" s="34"/>
      <c r="M196" s="34"/>
      <c r="N196" s="34"/>
      <c r="O196" s="34"/>
      <c r="P196" s="31" t="s">
        <v>43</v>
      </c>
      <c r="Q196" s="34">
        <v>68</v>
      </c>
      <c r="R196" s="35" t="s">
        <v>418</v>
      </c>
      <c r="S196" s="36">
        <v>61713</v>
      </c>
      <c r="T196" s="34"/>
      <c r="U196" s="34"/>
      <c r="V196" s="35" t="s">
        <v>700</v>
      </c>
      <c r="W196" s="96" t="s">
        <v>701</v>
      </c>
      <c r="X196" s="34"/>
      <c r="Y196" s="34"/>
      <c r="Z196" s="34"/>
      <c r="AA196" s="34"/>
      <c r="AB196" s="33" t="s">
        <v>53</v>
      </c>
      <c r="AC196" s="234">
        <v>16.7</v>
      </c>
      <c r="AD196" s="44" t="s">
        <v>468</v>
      </c>
      <c r="AE196" s="45">
        <v>48656</v>
      </c>
      <c r="AF196" s="33" t="s">
        <v>696</v>
      </c>
      <c r="AG196" s="35" t="s">
        <v>697</v>
      </c>
      <c r="AH196" s="35" t="s">
        <v>466</v>
      </c>
      <c r="AI196" s="59">
        <v>20218</v>
      </c>
      <c r="AJ196" s="58"/>
      <c r="AK196" s="58"/>
      <c r="AL196" s="58"/>
      <c r="AM196" s="58"/>
      <c r="AN196" s="33" t="s">
        <v>698</v>
      </c>
      <c r="AO196" s="35" t="s">
        <v>699</v>
      </c>
      <c r="AP196" s="35" t="s">
        <v>467</v>
      </c>
      <c r="AQ196" s="330">
        <v>7468</v>
      </c>
      <c r="AR196" s="385"/>
      <c r="AS196" s="375"/>
      <c r="AT196" s="375"/>
      <c r="AU196" s="375"/>
      <c r="AV196" s="340"/>
      <c r="AW196" s="375"/>
      <c r="AX196" s="375"/>
      <c r="AY196" s="375"/>
      <c r="AZ196" s="375"/>
      <c r="BA196" s="375"/>
      <c r="BB196" s="375"/>
      <c r="BC196" s="375"/>
      <c r="BD196" s="375"/>
      <c r="BE196" s="375"/>
      <c r="BF196" s="375"/>
      <c r="BG196" s="375"/>
      <c r="BH196" s="375"/>
      <c r="BI196" s="375"/>
      <c r="BJ196" s="375"/>
      <c r="BK196" s="375"/>
      <c r="BL196" s="375"/>
      <c r="BM196" s="375"/>
      <c r="BN196" s="375"/>
      <c r="BO196" s="375"/>
      <c r="BP196" s="375"/>
      <c r="BQ196" s="375"/>
      <c r="BR196" s="375"/>
      <c r="BS196" s="375"/>
      <c r="BT196" s="375"/>
      <c r="BU196" s="375"/>
      <c r="BV196" s="375"/>
      <c r="BW196" s="375"/>
      <c r="BX196" s="375"/>
      <c r="BY196" s="375"/>
      <c r="BZ196" s="375"/>
      <c r="CA196" s="375"/>
      <c r="CB196" s="375"/>
      <c r="CC196" s="375"/>
      <c r="CD196" s="375"/>
      <c r="CE196" s="375"/>
      <c r="CF196" s="375"/>
      <c r="CG196" s="375"/>
      <c r="CH196" s="375"/>
      <c r="CI196" s="375"/>
      <c r="CJ196" s="375"/>
      <c r="CK196" s="375"/>
      <c r="CL196" s="375"/>
      <c r="CM196" s="375"/>
      <c r="CN196" s="375"/>
      <c r="CO196" s="375"/>
      <c r="CP196" s="375"/>
      <c r="CQ196" s="375"/>
      <c r="CR196" s="375"/>
      <c r="CS196" s="375"/>
      <c r="CT196" s="375"/>
      <c r="CU196" s="375"/>
      <c r="CV196" s="375"/>
      <c r="CW196" s="375"/>
      <c r="CX196" s="375"/>
      <c r="CY196" s="375"/>
      <c r="CZ196" s="375"/>
      <c r="DA196" s="375"/>
      <c r="DB196" s="375"/>
      <c r="DC196" s="375"/>
      <c r="DD196" s="375"/>
      <c r="DE196" s="375"/>
      <c r="DF196" s="375"/>
      <c r="DG196" s="375"/>
      <c r="DH196" s="375"/>
      <c r="DI196" s="375"/>
      <c r="DJ196" s="375"/>
      <c r="DK196" s="375"/>
    </row>
    <row r="197" spans="1:115" s="37" customFormat="1" ht="12.75" customHeight="1" thickBot="1">
      <c r="A197" s="443"/>
      <c r="B197" s="79" t="s">
        <v>21</v>
      </c>
      <c r="C197" s="80"/>
      <c r="D197" s="144">
        <v>141.57</v>
      </c>
      <c r="E197" s="144" t="s">
        <v>253</v>
      </c>
      <c r="F197" s="49">
        <v>151.80000000000001</v>
      </c>
      <c r="G197" s="262">
        <f>SUM(K197,S197,W197,AE197,AI197,AQ197)</f>
        <v>299852</v>
      </c>
      <c r="H197" s="65"/>
      <c r="I197" s="65">
        <v>1.1000000000000001</v>
      </c>
      <c r="J197" s="65"/>
      <c r="K197" s="66">
        <v>157870</v>
      </c>
      <c r="L197" s="65"/>
      <c r="M197" s="65"/>
      <c r="N197" s="65"/>
      <c r="O197" s="65"/>
      <c r="P197" s="65"/>
      <c r="Q197" s="65">
        <v>68</v>
      </c>
      <c r="R197" s="65"/>
      <c r="S197" s="66">
        <v>61713</v>
      </c>
      <c r="T197" s="65"/>
      <c r="U197" s="65"/>
      <c r="V197" s="65"/>
      <c r="W197" s="66">
        <v>3927</v>
      </c>
      <c r="X197" s="65"/>
      <c r="Y197" s="65"/>
      <c r="Z197" s="81"/>
      <c r="AA197" s="81"/>
      <c r="AB197" s="81"/>
      <c r="AC197" s="81">
        <v>16.7</v>
      </c>
      <c r="AD197" s="81"/>
      <c r="AE197" s="82">
        <v>48656</v>
      </c>
      <c r="AF197" s="42"/>
      <c r="AG197" s="53">
        <v>30</v>
      </c>
      <c r="AH197" s="53"/>
      <c r="AI197" s="54">
        <v>20218</v>
      </c>
      <c r="AJ197" s="53"/>
      <c r="AK197" s="53"/>
      <c r="AL197" s="53"/>
      <c r="AM197" s="53"/>
      <c r="AN197" s="65"/>
      <c r="AO197" s="65">
        <v>36</v>
      </c>
      <c r="AP197" s="53"/>
      <c r="AQ197" s="328">
        <v>7468</v>
      </c>
      <c r="AR197" s="385"/>
      <c r="AS197" s="375"/>
      <c r="AT197" s="375"/>
      <c r="AU197" s="375"/>
      <c r="AV197" s="340"/>
      <c r="AW197" s="375"/>
      <c r="AX197" s="375"/>
      <c r="AY197" s="375"/>
      <c r="AZ197" s="375"/>
      <c r="BA197" s="375"/>
      <c r="BB197" s="375"/>
      <c r="BC197" s="375"/>
      <c r="BD197" s="375"/>
      <c r="BE197" s="375"/>
      <c r="BF197" s="375"/>
      <c r="BG197" s="375"/>
      <c r="BH197" s="375"/>
      <c r="BI197" s="375"/>
      <c r="BJ197" s="375"/>
      <c r="BK197" s="375"/>
      <c r="BL197" s="375"/>
      <c r="BM197" s="375"/>
      <c r="BN197" s="375"/>
      <c r="BO197" s="375"/>
      <c r="BP197" s="375"/>
      <c r="BQ197" s="375"/>
      <c r="BR197" s="375"/>
      <c r="BS197" s="375"/>
      <c r="BT197" s="375"/>
      <c r="BU197" s="375"/>
      <c r="BV197" s="375"/>
      <c r="BW197" s="375"/>
      <c r="BX197" s="375"/>
      <c r="BY197" s="375"/>
      <c r="BZ197" s="375"/>
      <c r="CA197" s="375"/>
      <c r="CB197" s="375"/>
      <c r="CC197" s="375"/>
      <c r="CD197" s="375"/>
      <c r="CE197" s="375"/>
      <c r="CF197" s="375"/>
      <c r="CG197" s="375"/>
      <c r="CH197" s="375"/>
      <c r="CI197" s="375"/>
      <c r="CJ197" s="375"/>
      <c r="CK197" s="375"/>
      <c r="CL197" s="375"/>
      <c r="CM197" s="375"/>
      <c r="CN197" s="375"/>
      <c r="CO197" s="375"/>
      <c r="CP197" s="375"/>
      <c r="CQ197" s="375"/>
      <c r="CR197" s="375"/>
      <c r="CS197" s="375"/>
      <c r="CT197" s="375"/>
      <c r="CU197" s="375"/>
      <c r="CV197" s="375"/>
      <c r="CW197" s="375"/>
      <c r="CX197" s="375"/>
      <c r="CY197" s="375"/>
      <c r="CZ197" s="375"/>
      <c r="DA197" s="375"/>
      <c r="DB197" s="375"/>
      <c r="DC197" s="375"/>
      <c r="DD197" s="375"/>
      <c r="DE197" s="375"/>
      <c r="DF197" s="375"/>
      <c r="DG197" s="375"/>
      <c r="DH197" s="375"/>
      <c r="DI197" s="375"/>
      <c r="DJ197" s="375"/>
      <c r="DK197" s="375"/>
    </row>
    <row r="198" spans="1:115" s="37" customFormat="1" ht="78" customHeight="1" thickTop="1">
      <c r="A198" s="444">
        <v>78</v>
      </c>
      <c r="B198" s="500" t="s">
        <v>4</v>
      </c>
      <c r="C198" s="511" t="s">
        <v>5</v>
      </c>
      <c r="D198" s="460"/>
      <c r="E198" s="460"/>
      <c r="F198" s="513"/>
      <c r="G198" s="416"/>
      <c r="H198" s="429"/>
      <c r="I198" s="420"/>
      <c r="J198" s="34"/>
      <c r="K198" s="34"/>
      <c r="L198" s="34"/>
      <c r="M198" s="34"/>
      <c r="N198" s="34"/>
      <c r="O198" s="34"/>
      <c r="P198" s="83" t="s">
        <v>54</v>
      </c>
      <c r="Q198" s="84">
        <v>34</v>
      </c>
      <c r="R198" s="56" t="s">
        <v>421</v>
      </c>
      <c r="S198" s="57">
        <v>14237</v>
      </c>
      <c r="T198" s="34"/>
      <c r="U198" s="34"/>
      <c r="V198" s="34"/>
      <c r="W198" s="34"/>
      <c r="X198" s="27"/>
      <c r="Y198" s="34"/>
      <c r="Z198" s="34"/>
      <c r="AA198" s="34"/>
      <c r="AB198" s="33" t="s">
        <v>37</v>
      </c>
      <c r="AC198" s="34">
        <v>12.5</v>
      </c>
      <c r="AD198" s="34"/>
      <c r="AE198" s="34"/>
      <c r="AF198" s="33" t="s">
        <v>229</v>
      </c>
      <c r="AG198" s="67">
        <v>10.5</v>
      </c>
      <c r="AH198" s="35" t="s">
        <v>419</v>
      </c>
      <c r="AI198" s="70">
        <v>2512</v>
      </c>
      <c r="AJ198" s="35" t="s">
        <v>39</v>
      </c>
      <c r="AK198" s="58">
        <v>1.1000000000000001</v>
      </c>
      <c r="AL198" s="58"/>
      <c r="AM198" s="58"/>
      <c r="AN198" s="33" t="s">
        <v>57</v>
      </c>
      <c r="AO198" s="34">
        <v>43.3</v>
      </c>
      <c r="AP198" s="35" t="s">
        <v>420</v>
      </c>
      <c r="AQ198" s="331">
        <v>27123</v>
      </c>
      <c r="AR198" s="385"/>
      <c r="AS198" s="375"/>
      <c r="AT198" s="375"/>
      <c r="AU198" s="375"/>
      <c r="AV198" s="340"/>
      <c r="AW198" s="375"/>
      <c r="AX198" s="375"/>
      <c r="AY198" s="375"/>
      <c r="AZ198" s="375"/>
      <c r="BA198" s="375"/>
      <c r="BB198" s="375"/>
      <c r="BC198" s="375"/>
      <c r="BD198" s="375"/>
      <c r="BE198" s="375"/>
      <c r="BF198" s="375"/>
      <c r="BG198" s="375"/>
      <c r="BH198" s="375"/>
      <c r="BI198" s="375"/>
      <c r="BJ198" s="375"/>
      <c r="BK198" s="375"/>
      <c r="BL198" s="375"/>
      <c r="BM198" s="375"/>
      <c r="BN198" s="375"/>
      <c r="BO198" s="375"/>
      <c r="BP198" s="375"/>
      <c r="BQ198" s="375"/>
      <c r="BR198" s="375"/>
      <c r="BS198" s="375"/>
      <c r="BT198" s="375"/>
      <c r="BU198" s="375"/>
      <c r="BV198" s="375"/>
      <c r="BW198" s="375"/>
      <c r="BX198" s="375"/>
      <c r="BY198" s="375"/>
      <c r="BZ198" s="375"/>
      <c r="CA198" s="375"/>
      <c r="CB198" s="375"/>
      <c r="CC198" s="375"/>
      <c r="CD198" s="375"/>
      <c r="CE198" s="375"/>
      <c r="CF198" s="375"/>
      <c r="CG198" s="375"/>
      <c r="CH198" s="375"/>
      <c r="CI198" s="375"/>
      <c r="CJ198" s="375"/>
      <c r="CK198" s="375"/>
      <c r="CL198" s="375"/>
      <c r="CM198" s="375"/>
      <c r="CN198" s="375"/>
      <c r="CO198" s="375"/>
      <c r="CP198" s="375"/>
      <c r="CQ198" s="375"/>
      <c r="CR198" s="375"/>
      <c r="CS198" s="375"/>
      <c r="CT198" s="375"/>
      <c r="CU198" s="375"/>
      <c r="CV198" s="375"/>
      <c r="CW198" s="375"/>
      <c r="CX198" s="375"/>
      <c r="CY198" s="375"/>
      <c r="CZ198" s="375"/>
      <c r="DA198" s="375"/>
      <c r="DB198" s="375"/>
      <c r="DC198" s="375"/>
      <c r="DD198" s="375"/>
      <c r="DE198" s="375"/>
      <c r="DF198" s="375"/>
      <c r="DG198" s="375"/>
      <c r="DH198" s="375"/>
      <c r="DI198" s="375"/>
      <c r="DJ198" s="375"/>
      <c r="DK198" s="375"/>
    </row>
    <row r="199" spans="1:115" s="37" customFormat="1" ht="37.5" customHeight="1">
      <c r="A199" s="442"/>
      <c r="B199" s="464"/>
      <c r="C199" s="466"/>
      <c r="D199" s="452"/>
      <c r="E199" s="452"/>
      <c r="F199" s="513"/>
      <c r="G199" s="215"/>
      <c r="H199" s="85"/>
      <c r="I199" s="43"/>
      <c r="J199" s="43"/>
      <c r="K199" s="43"/>
      <c r="L199" s="43"/>
      <c r="M199" s="43"/>
      <c r="N199" s="43"/>
      <c r="O199" s="43"/>
      <c r="P199" s="40"/>
      <c r="Q199" s="43"/>
      <c r="R199" s="73" t="s">
        <v>422</v>
      </c>
      <c r="S199" s="75">
        <v>19500</v>
      </c>
      <c r="T199" s="43"/>
      <c r="U199" s="43"/>
      <c r="V199" s="43"/>
      <c r="W199" s="43"/>
      <c r="X199" s="39"/>
      <c r="Y199" s="43"/>
      <c r="Z199" s="43"/>
      <c r="AA199" s="43"/>
      <c r="AB199" s="39"/>
      <c r="AC199" s="43"/>
      <c r="AD199" s="43"/>
      <c r="AE199" s="43"/>
      <c r="AF199" s="42" t="s">
        <v>193</v>
      </c>
      <c r="AG199" s="76">
        <v>7.1</v>
      </c>
      <c r="AH199" s="86"/>
      <c r="AI199" s="86"/>
      <c r="AJ199" s="44" t="s">
        <v>40</v>
      </c>
      <c r="AK199" s="76">
        <v>1.1000000000000001</v>
      </c>
      <c r="AL199" s="76"/>
      <c r="AM199" s="76"/>
      <c r="AN199" s="42" t="s">
        <v>230</v>
      </c>
      <c r="AO199" s="43">
        <v>5.7</v>
      </c>
      <c r="AP199" s="86"/>
      <c r="AQ199" s="336"/>
      <c r="AR199" s="385"/>
      <c r="AS199" s="375"/>
      <c r="AT199" s="375"/>
      <c r="AU199" s="375"/>
      <c r="AV199" s="340"/>
      <c r="AW199" s="375"/>
      <c r="AX199" s="375"/>
      <c r="AY199" s="375"/>
      <c r="AZ199" s="375"/>
      <c r="BA199" s="375"/>
      <c r="BB199" s="375"/>
      <c r="BC199" s="375"/>
      <c r="BD199" s="375"/>
      <c r="BE199" s="375"/>
      <c r="BF199" s="375"/>
      <c r="BG199" s="375"/>
      <c r="BH199" s="375"/>
      <c r="BI199" s="375"/>
      <c r="BJ199" s="375"/>
      <c r="BK199" s="375"/>
      <c r="BL199" s="375"/>
      <c r="BM199" s="375"/>
      <c r="BN199" s="375"/>
      <c r="BO199" s="375"/>
      <c r="BP199" s="375"/>
      <c r="BQ199" s="375"/>
      <c r="BR199" s="375"/>
      <c r="BS199" s="375"/>
      <c r="BT199" s="375"/>
      <c r="BU199" s="375"/>
      <c r="BV199" s="375"/>
      <c r="BW199" s="375"/>
      <c r="BX199" s="375"/>
      <c r="BY199" s="375"/>
      <c r="BZ199" s="375"/>
      <c r="CA199" s="375"/>
      <c r="CB199" s="375"/>
      <c r="CC199" s="375"/>
      <c r="CD199" s="375"/>
      <c r="CE199" s="375"/>
      <c r="CF199" s="375"/>
      <c r="CG199" s="375"/>
      <c r="CH199" s="375"/>
      <c r="CI199" s="375"/>
      <c r="CJ199" s="375"/>
      <c r="CK199" s="375"/>
      <c r="CL199" s="375"/>
      <c r="CM199" s="375"/>
      <c r="CN199" s="375"/>
      <c r="CO199" s="375"/>
      <c r="CP199" s="375"/>
      <c r="CQ199" s="375"/>
      <c r="CR199" s="375"/>
      <c r="CS199" s="375"/>
      <c r="CT199" s="375"/>
      <c r="CU199" s="375"/>
      <c r="CV199" s="375"/>
      <c r="CW199" s="375"/>
      <c r="CX199" s="375"/>
      <c r="CY199" s="375"/>
      <c r="CZ199" s="375"/>
      <c r="DA199" s="375"/>
      <c r="DB199" s="375"/>
      <c r="DC199" s="375"/>
      <c r="DD199" s="375"/>
      <c r="DE199" s="375"/>
      <c r="DF199" s="375"/>
      <c r="DG199" s="375"/>
      <c r="DH199" s="375"/>
      <c r="DI199" s="375"/>
      <c r="DJ199" s="375"/>
      <c r="DK199" s="375"/>
    </row>
    <row r="200" spans="1:115" s="37" customFormat="1" ht="17.25" customHeight="1" thickBot="1">
      <c r="A200" s="443"/>
      <c r="B200" s="46" t="s">
        <v>253</v>
      </c>
      <c r="C200" s="47"/>
      <c r="D200" s="48">
        <v>181.06</v>
      </c>
      <c r="E200" s="48">
        <v>-24.41</v>
      </c>
      <c r="F200" s="49">
        <v>115.3</v>
      </c>
      <c r="G200" s="262">
        <f>SUM(S200,AI200,AQ200)</f>
        <v>63372</v>
      </c>
      <c r="H200" s="65"/>
      <c r="I200" s="65"/>
      <c r="J200" s="65"/>
      <c r="K200" s="65"/>
      <c r="L200" s="65"/>
      <c r="M200" s="65"/>
      <c r="N200" s="65"/>
      <c r="O200" s="65"/>
      <c r="P200" s="65"/>
      <c r="Q200" s="65">
        <v>34</v>
      </c>
      <c r="R200" s="65"/>
      <c r="S200" s="66">
        <v>33737</v>
      </c>
      <c r="T200" s="65"/>
      <c r="U200" s="65"/>
      <c r="V200" s="65"/>
      <c r="W200" s="65"/>
      <c r="X200" s="65"/>
      <c r="Y200" s="65"/>
      <c r="Z200" s="65"/>
      <c r="AA200" s="65"/>
      <c r="AB200" s="65"/>
      <c r="AC200" s="65">
        <v>12.5</v>
      </c>
      <c r="AD200" s="65"/>
      <c r="AE200" s="65"/>
      <c r="AF200" s="71"/>
      <c r="AG200" s="53">
        <f>SUM(AG198:AG199)</f>
        <v>17.600000000000001</v>
      </c>
      <c r="AH200" s="53"/>
      <c r="AI200" s="54">
        <v>2512</v>
      </c>
      <c r="AJ200" s="53"/>
      <c r="AK200" s="53">
        <f>SUM(AK198:AK199)</f>
        <v>2.2000000000000002</v>
      </c>
      <c r="AL200" s="53"/>
      <c r="AM200" s="53"/>
      <c r="AN200" s="65"/>
      <c r="AO200" s="65">
        <f>SUM(AO198:AO199)</f>
        <v>49</v>
      </c>
      <c r="AP200" s="53"/>
      <c r="AQ200" s="328">
        <v>27123</v>
      </c>
      <c r="AR200" s="385"/>
      <c r="AS200" s="375"/>
      <c r="AT200" s="375"/>
      <c r="AU200" s="375"/>
      <c r="AV200" s="340"/>
      <c r="AW200" s="375"/>
      <c r="AX200" s="375"/>
      <c r="AY200" s="375"/>
      <c r="AZ200" s="375"/>
      <c r="BA200" s="375"/>
      <c r="BB200" s="375"/>
      <c r="BC200" s="375"/>
      <c r="BD200" s="375"/>
      <c r="BE200" s="375"/>
      <c r="BF200" s="375"/>
      <c r="BG200" s="375"/>
      <c r="BH200" s="375"/>
      <c r="BI200" s="375"/>
      <c r="BJ200" s="375"/>
      <c r="BK200" s="375"/>
      <c r="BL200" s="375"/>
      <c r="BM200" s="375"/>
      <c r="BN200" s="375"/>
      <c r="BO200" s="375"/>
      <c r="BP200" s="375"/>
      <c r="BQ200" s="375"/>
      <c r="BR200" s="375"/>
      <c r="BS200" s="375"/>
      <c r="BT200" s="375"/>
      <c r="BU200" s="375"/>
      <c r="BV200" s="375"/>
      <c r="BW200" s="375"/>
      <c r="BX200" s="375"/>
      <c r="BY200" s="375"/>
      <c r="BZ200" s="375"/>
      <c r="CA200" s="375"/>
      <c r="CB200" s="375"/>
      <c r="CC200" s="375"/>
      <c r="CD200" s="375"/>
      <c r="CE200" s="375"/>
      <c r="CF200" s="375"/>
      <c r="CG200" s="375"/>
      <c r="CH200" s="375"/>
      <c r="CI200" s="375"/>
      <c r="CJ200" s="375"/>
      <c r="CK200" s="375"/>
      <c r="CL200" s="375"/>
      <c r="CM200" s="375"/>
      <c r="CN200" s="375"/>
      <c r="CO200" s="375"/>
      <c r="CP200" s="375"/>
      <c r="CQ200" s="375"/>
      <c r="CR200" s="375"/>
      <c r="CS200" s="375"/>
      <c r="CT200" s="375"/>
      <c r="CU200" s="375"/>
      <c r="CV200" s="375"/>
      <c r="CW200" s="375"/>
      <c r="CX200" s="375"/>
      <c r="CY200" s="375"/>
      <c r="CZ200" s="375"/>
      <c r="DA200" s="375"/>
      <c r="DB200" s="375"/>
      <c r="DC200" s="375"/>
      <c r="DD200" s="375"/>
      <c r="DE200" s="375"/>
      <c r="DF200" s="375"/>
      <c r="DG200" s="375"/>
      <c r="DH200" s="375"/>
      <c r="DI200" s="375"/>
      <c r="DJ200" s="375"/>
      <c r="DK200" s="375"/>
    </row>
    <row r="201" spans="1:115" s="37" customFormat="1" ht="51.75" customHeight="1" thickTop="1">
      <c r="A201" s="444">
        <v>79</v>
      </c>
      <c r="B201" s="463" t="s">
        <v>4</v>
      </c>
      <c r="C201" s="465">
        <v>8</v>
      </c>
      <c r="D201" s="451"/>
      <c r="E201" s="451"/>
      <c r="F201" s="512"/>
      <c r="G201" s="232"/>
      <c r="H201" s="35" t="s">
        <v>472</v>
      </c>
      <c r="I201" s="36">
        <v>117822</v>
      </c>
      <c r="J201" s="34"/>
      <c r="K201" s="34"/>
      <c r="L201" s="34"/>
      <c r="M201" s="34"/>
      <c r="N201" s="34"/>
      <c r="O201" s="34"/>
      <c r="P201" s="35"/>
      <c r="Q201" s="34"/>
      <c r="R201" s="67" t="s">
        <v>423</v>
      </c>
      <c r="S201" s="36">
        <v>2794</v>
      </c>
      <c r="T201" s="34"/>
      <c r="U201" s="34"/>
      <c r="V201" s="35" t="s">
        <v>473</v>
      </c>
      <c r="W201" s="36">
        <v>1022</v>
      </c>
      <c r="X201" s="34"/>
      <c r="Y201" s="34"/>
      <c r="Z201" s="67" t="s">
        <v>424</v>
      </c>
      <c r="AA201" s="36">
        <v>44338</v>
      </c>
      <c r="AB201" s="33" t="s">
        <v>45</v>
      </c>
      <c r="AC201" s="34">
        <v>8.4</v>
      </c>
      <c r="AD201" s="34"/>
      <c r="AE201" s="34"/>
      <c r="AF201" s="33" t="s">
        <v>231</v>
      </c>
      <c r="AG201" s="27">
        <v>21.9</v>
      </c>
      <c r="AH201" s="31" t="s">
        <v>470</v>
      </c>
      <c r="AI201" s="28">
        <v>7261</v>
      </c>
      <c r="AJ201" s="35" t="s">
        <v>39</v>
      </c>
      <c r="AK201" s="27">
        <v>1.1000000000000001</v>
      </c>
      <c r="AL201" s="27"/>
      <c r="AM201" s="27"/>
      <c r="AN201" s="33" t="s">
        <v>234</v>
      </c>
      <c r="AO201" s="34">
        <v>25.3</v>
      </c>
      <c r="AP201" s="31" t="s">
        <v>471</v>
      </c>
      <c r="AQ201" s="313">
        <v>4647</v>
      </c>
      <c r="AR201" s="385"/>
      <c r="AS201" s="375"/>
      <c r="AT201" s="375"/>
      <c r="AU201" s="375"/>
      <c r="AV201" s="340"/>
      <c r="AW201" s="375"/>
      <c r="AX201" s="375"/>
      <c r="AY201" s="375"/>
      <c r="AZ201" s="375"/>
      <c r="BA201" s="375"/>
      <c r="BB201" s="375"/>
      <c r="BC201" s="375"/>
      <c r="BD201" s="375"/>
      <c r="BE201" s="375"/>
      <c r="BF201" s="375"/>
      <c r="BG201" s="375"/>
      <c r="BH201" s="375"/>
      <c r="BI201" s="375"/>
      <c r="BJ201" s="375"/>
      <c r="BK201" s="375"/>
      <c r="BL201" s="375"/>
      <c r="BM201" s="375"/>
      <c r="BN201" s="375"/>
      <c r="BO201" s="375"/>
      <c r="BP201" s="375"/>
      <c r="BQ201" s="375"/>
      <c r="BR201" s="375"/>
      <c r="BS201" s="375"/>
      <c r="BT201" s="375"/>
      <c r="BU201" s="375"/>
      <c r="BV201" s="375"/>
      <c r="BW201" s="375"/>
      <c r="BX201" s="375"/>
      <c r="BY201" s="375"/>
      <c r="BZ201" s="375"/>
      <c r="CA201" s="375"/>
      <c r="CB201" s="375"/>
      <c r="CC201" s="375"/>
      <c r="CD201" s="375"/>
      <c r="CE201" s="375"/>
      <c r="CF201" s="375"/>
      <c r="CG201" s="375"/>
      <c r="CH201" s="375"/>
      <c r="CI201" s="375"/>
      <c r="CJ201" s="375"/>
      <c r="CK201" s="375"/>
      <c r="CL201" s="375"/>
      <c r="CM201" s="375"/>
      <c r="CN201" s="375"/>
      <c r="CO201" s="375"/>
      <c r="CP201" s="375"/>
      <c r="CQ201" s="375"/>
      <c r="CR201" s="375"/>
      <c r="CS201" s="375"/>
      <c r="CT201" s="375"/>
      <c r="CU201" s="375"/>
      <c r="CV201" s="375"/>
      <c r="CW201" s="375"/>
      <c r="CX201" s="375"/>
      <c r="CY201" s="375"/>
      <c r="CZ201" s="375"/>
      <c r="DA201" s="375"/>
      <c r="DB201" s="375"/>
      <c r="DC201" s="375"/>
      <c r="DD201" s="375"/>
      <c r="DE201" s="375"/>
      <c r="DF201" s="375"/>
      <c r="DG201" s="375"/>
      <c r="DH201" s="375"/>
      <c r="DI201" s="375"/>
      <c r="DJ201" s="375"/>
      <c r="DK201" s="375"/>
    </row>
    <row r="202" spans="1:115" s="37" customFormat="1" ht="26.25" customHeight="1">
      <c r="A202" s="442"/>
      <c r="B202" s="500"/>
      <c r="C202" s="511"/>
      <c r="D202" s="460"/>
      <c r="E202" s="460"/>
      <c r="F202" s="513"/>
      <c r="G202" s="23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85" t="s">
        <v>425</v>
      </c>
      <c r="AA202" s="75">
        <v>4421</v>
      </c>
      <c r="AB202" s="43"/>
      <c r="AC202" s="43"/>
      <c r="AD202" s="43"/>
      <c r="AE202" s="43"/>
      <c r="AF202" s="42" t="s">
        <v>232</v>
      </c>
      <c r="AG202" s="39">
        <v>6.3</v>
      </c>
      <c r="AH202" s="235"/>
      <c r="AI202" s="235"/>
      <c r="AJ202" s="44" t="s">
        <v>40</v>
      </c>
      <c r="AK202" s="39">
        <v>1.1000000000000001</v>
      </c>
      <c r="AL202" s="39"/>
      <c r="AM202" s="39"/>
      <c r="AN202" s="42" t="s">
        <v>58</v>
      </c>
      <c r="AO202" s="43">
        <v>4.8</v>
      </c>
      <c r="AP202" s="235"/>
      <c r="AQ202" s="308"/>
      <c r="AR202" s="385"/>
      <c r="AS202" s="375"/>
      <c r="AT202" s="375"/>
      <c r="AU202" s="375"/>
      <c r="AV202" s="340"/>
      <c r="AW202" s="375"/>
      <c r="AX202" s="375"/>
      <c r="AY202" s="375"/>
      <c r="AZ202" s="375"/>
      <c r="BA202" s="375"/>
      <c r="BB202" s="375"/>
      <c r="BC202" s="375"/>
      <c r="BD202" s="375"/>
      <c r="BE202" s="375"/>
      <c r="BF202" s="375"/>
      <c r="BG202" s="375"/>
      <c r="BH202" s="375"/>
      <c r="BI202" s="375"/>
      <c r="BJ202" s="375"/>
      <c r="BK202" s="375"/>
      <c r="BL202" s="375"/>
      <c r="BM202" s="375"/>
      <c r="BN202" s="375"/>
      <c r="BO202" s="375"/>
      <c r="BP202" s="375"/>
      <c r="BQ202" s="375"/>
      <c r="BR202" s="375"/>
      <c r="BS202" s="375"/>
      <c r="BT202" s="375"/>
      <c r="BU202" s="375"/>
      <c r="BV202" s="375"/>
      <c r="BW202" s="375"/>
      <c r="BX202" s="375"/>
      <c r="BY202" s="375"/>
      <c r="BZ202" s="375"/>
      <c r="CA202" s="375"/>
      <c r="CB202" s="375"/>
      <c r="CC202" s="375"/>
      <c r="CD202" s="375"/>
      <c r="CE202" s="375"/>
      <c r="CF202" s="375"/>
      <c r="CG202" s="375"/>
      <c r="CH202" s="375"/>
      <c r="CI202" s="375"/>
      <c r="CJ202" s="375"/>
      <c r="CK202" s="375"/>
      <c r="CL202" s="375"/>
      <c r="CM202" s="375"/>
      <c r="CN202" s="375"/>
      <c r="CO202" s="375"/>
      <c r="CP202" s="375"/>
      <c r="CQ202" s="375"/>
      <c r="CR202" s="375"/>
      <c r="CS202" s="375"/>
      <c r="CT202" s="375"/>
      <c r="CU202" s="375"/>
      <c r="CV202" s="375"/>
      <c r="CW202" s="375"/>
      <c r="CX202" s="375"/>
      <c r="CY202" s="375"/>
      <c r="CZ202" s="375"/>
      <c r="DA202" s="375"/>
      <c r="DB202" s="375"/>
      <c r="DC202" s="375"/>
      <c r="DD202" s="375"/>
      <c r="DE202" s="375"/>
      <c r="DF202" s="375"/>
      <c r="DG202" s="375"/>
      <c r="DH202" s="375"/>
      <c r="DI202" s="375"/>
      <c r="DJ202" s="375"/>
      <c r="DK202" s="375"/>
    </row>
    <row r="203" spans="1:115" s="37" customFormat="1" ht="39.75" customHeight="1">
      <c r="A203" s="442"/>
      <c r="B203" s="464"/>
      <c r="C203" s="466"/>
      <c r="D203" s="452"/>
      <c r="E203" s="452"/>
      <c r="F203" s="514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78" t="s">
        <v>233</v>
      </c>
      <c r="AG203" s="236">
        <v>11.1</v>
      </c>
      <c r="AH203" s="236"/>
      <c r="AI203" s="236"/>
      <c r="AJ203" s="236"/>
      <c r="AK203" s="236"/>
      <c r="AL203" s="236"/>
      <c r="AM203" s="236"/>
      <c r="AN203" s="233"/>
      <c r="AO203" s="233"/>
      <c r="AP203" s="236"/>
      <c r="AQ203" s="156"/>
      <c r="AR203" s="385"/>
      <c r="AS203" s="375"/>
      <c r="AT203" s="375"/>
      <c r="AU203" s="375"/>
      <c r="AV203" s="340"/>
      <c r="AW203" s="375"/>
      <c r="AX203" s="375"/>
      <c r="AY203" s="375"/>
      <c r="AZ203" s="375"/>
      <c r="BA203" s="375"/>
      <c r="BB203" s="375"/>
      <c r="BC203" s="375"/>
      <c r="BD203" s="375"/>
      <c r="BE203" s="375"/>
      <c r="BF203" s="375"/>
      <c r="BG203" s="375"/>
      <c r="BH203" s="375"/>
      <c r="BI203" s="375"/>
      <c r="BJ203" s="375"/>
      <c r="BK203" s="375"/>
      <c r="BL203" s="375"/>
      <c r="BM203" s="375"/>
      <c r="BN203" s="375"/>
      <c r="BO203" s="375"/>
      <c r="BP203" s="375"/>
      <c r="BQ203" s="375"/>
      <c r="BR203" s="375"/>
      <c r="BS203" s="375"/>
      <c r="BT203" s="375"/>
      <c r="BU203" s="375"/>
      <c r="BV203" s="375"/>
      <c r="BW203" s="375"/>
      <c r="BX203" s="375"/>
      <c r="BY203" s="375"/>
      <c r="BZ203" s="375"/>
      <c r="CA203" s="375"/>
      <c r="CB203" s="375"/>
      <c r="CC203" s="375"/>
      <c r="CD203" s="375"/>
      <c r="CE203" s="375"/>
      <c r="CF203" s="375"/>
      <c r="CG203" s="375"/>
      <c r="CH203" s="375"/>
      <c r="CI203" s="375"/>
      <c r="CJ203" s="375"/>
      <c r="CK203" s="375"/>
      <c r="CL203" s="375"/>
      <c r="CM203" s="375"/>
      <c r="CN203" s="375"/>
      <c r="CO203" s="375"/>
      <c r="CP203" s="375"/>
      <c r="CQ203" s="375"/>
      <c r="CR203" s="375"/>
      <c r="CS203" s="375"/>
      <c r="CT203" s="375"/>
      <c r="CU203" s="375"/>
      <c r="CV203" s="375"/>
      <c r="CW203" s="375"/>
      <c r="CX203" s="375"/>
      <c r="CY203" s="375"/>
      <c r="CZ203" s="375"/>
      <c r="DA203" s="375"/>
      <c r="DB203" s="375"/>
      <c r="DC203" s="375"/>
      <c r="DD203" s="375"/>
      <c r="DE203" s="375"/>
      <c r="DF203" s="375"/>
      <c r="DG203" s="375"/>
      <c r="DH203" s="375"/>
      <c r="DI203" s="375"/>
      <c r="DJ203" s="375"/>
      <c r="DK203" s="375"/>
    </row>
    <row r="204" spans="1:115" s="37" customFormat="1" ht="14.25" customHeight="1" thickBot="1">
      <c r="A204" s="443"/>
      <c r="B204" s="46" t="s">
        <v>21</v>
      </c>
      <c r="C204" s="47"/>
      <c r="D204" s="48">
        <v>241.12</v>
      </c>
      <c r="E204" s="48">
        <v>82.92</v>
      </c>
      <c r="F204" s="49">
        <v>99</v>
      </c>
      <c r="G204" s="262">
        <f>SUM(I204,S204,W204,AA204,AI204,AQ204)</f>
        <v>182305</v>
      </c>
      <c r="H204" s="65"/>
      <c r="I204" s="66">
        <v>117822</v>
      </c>
      <c r="J204" s="65"/>
      <c r="K204" s="65"/>
      <c r="L204" s="65"/>
      <c r="M204" s="65"/>
      <c r="N204" s="65"/>
      <c r="O204" s="65"/>
      <c r="P204" s="65"/>
      <c r="Q204" s="65">
        <v>19</v>
      </c>
      <c r="R204" s="65"/>
      <c r="S204" s="66">
        <v>2794</v>
      </c>
      <c r="T204" s="65"/>
      <c r="U204" s="65"/>
      <c r="V204" s="65"/>
      <c r="W204" s="66">
        <v>1022</v>
      </c>
      <c r="X204" s="65"/>
      <c r="Y204" s="65"/>
      <c r="Z204" s="65"/>
      <c r="AA204" s="66">
        <v>48759</v>
      </c>
      <c r="AB204" s="65"/>
      <c r="AC204" s="65">
        <v>8.4</v>
      </c>
      <c r="AD204" s="65"/>
      <c r="AE204" s="65"/>
      <c r="AF204" s="52"/>
      <c r="AG204" s="53">
        <f>SUM(AG201:AG203)</f>
        <v>39.299999999999997</v>
      </c>
      <c r="AH204" s="53"/>
      <c r="AI204" s="54">
        <v>7261</v>
      </c>
      <c r="AJ204" s="53"/>
      <c r="AK204" s="53">
        <f>SUM(AK201:AK203)</f>
        <v>2.2000000000000002</v>
      </c>
      <c r="AL204" s="53"/>
      <c r="AM204" s="53"/>
      <c r="AN204" s="65"/>
      <c r="AO204" s="65">
        <f>SUM(AO201:AO203)</f>
        <v>30.1</v>
      </c>
      <c r="AP204" s="53"/>
      <c r="AQ204" s="328">
        <v>4647</v>
      </c>
      <c r="AR204" s="385"/>
      <c r="AS204" s="375"/>
      <c r="AT204" s="375"/>
      <c r="AU204" s="375"/>
      <c r="AV204" s="340"/>
      <c r="AW204" s="375"/>
      <c r="AX204" s="375"/>
      <c r="AY204" s="375"/>
      <c r="AZ204" s="375"/>
      <c r="BA204" s="375"/>
      <c r="BB204" s="375"/>
      <c r="BC204" s="375"/>
      <c r="BD204" s="375"/>
      <c r="BE204" s="375"/>
      <c r="BF204" s="375"/>
      <c r="BG204" s="375"/>
      <c r="BH204" s="375"/>
      <c r="BI204" s="375"/>
      <c r="BJ204" s="375"/>
      <c r="BK204" s="375"/>
      <c r="BL204" s="375"/>
      <c r="BM204" s="375"/>
      <c r="BN204" s="375"/>
      <c r="BO204" s="375"/>
      <c r="BP204" s="375"/>
      <c r="BQ204" s="375"/>
      <c r="BR204" s="375"/>
      <c r="BS204" s="375"/>
      <c r="BT204" s="375"/>
      <c r="BU204" s="375"/>
      <c r="BV204" s="375"/>
      <c r="BW204" s="375"/>
      <c r="BX204" s="375"/>
      <c r="BY204" s="375"/>
      <c r="BZ204" s="375"/>
      <c r="CA204" s="375"/>
      <c r="CB204" s="375"/>
      <c r="CC204" s="375"/>
      <c r="CD204" s="375"/>
      <c r="CE204" s="375"/>
      <c r="CF204" s="375"/>
      <c r="CG204" s="375"/>
      <c r="CH204" s="375"/>
      <c r="CI204" s="375"/>
      <c r="CJ204" s="375"/>
      <c r="CK204" s="375"/>
      <c r="CL204" s="375"/>
      <c r="CM204" s="375"/>
      <c r="CN204" s="375"/>
      <c r="CO204" s="375"/>
      <c r="CP204" s="375"/>
      <c r="CQ204" s="375"/>
      <c r="CR204" s="375"/>
      <c r="CS204" s="375"/>
      <c r="CT204" s="375"/>
      <c r="CU204" s="375"/>
      <c r="CV204" s="375"/>
      <c r="CW204" s="375"/>
      <c r="CX204" s="375"/>
      <c r="CY204" s="375"/>
      <c r="CZ204" s="375"/>
      <c r="DA204" s="375"/>
      <c r="DB204" s="375"/>
      <c r="DC204" s="375"/>
      <c r="DD204" s="375"/>
      <c r="DE204" s="375"/>
      <c r="DF204" s="375"/>
      <c r="DG204" s="375"/>
      <c r="DH204" s="375"/>
      <c r="DI204" s="375"/>
      <c r="DJ204" s="375"/>
      <c r="DK204" s="375"/>
    </row>
    <row r="205" spans="1:115" s="37" customFormat="1" ht="71.25" customHeight="1" thickTop="1">
      <c r="A205" s="444">
        <v>80</v>
      </c>
      <c r="B205" s="463" t="s">
        <v>4</v>
      </c>
      <c r="C205" s="465">
        <v>9</v>
      </c>
      <c r="D205" s="451"/>
      <c r="E205" s="451"/>
      <c r="F205" s="512"/>
      <c r="G205" s="264"/>
      <c r="H205" s="67"/>
      <c r="I205" s="34"/>
      <c r="J205" s="34"/>
      <c r="K205" s="34"/>
      <c r="L205" s="34"/>
      <c r="M205" s="34"/>
      <c r="N205" s="34"/>
      <c r="O205" s="34"/>
      <c r="P205" s="31" t="s">
        <v>59</v>
      </c>
      <c r="Q205" s="34">
        <v>85</v>
      </c>
      <c r="R205" s="35" t="s">
        <v>479</v>
      </c>
      <c r="S205" s="36">
        <v>10478</v>
      </c>
      <c r="T205" s="34"/>
      <c r="U205" s="34"/>
      <c r="V205" s="35" t="s">
        <v>478</v>
      </c>
      <c r="W205" s="34">
        <v>974</v>
      </c>
      <c r="X205" s="88"/>
      <c r="Y205" s="34"/>
      <c r="Z205" s="34"/>
      <c r="AA205" s="34"/>
      <c r="AB205" s="33" t="s">
        <v>45</v>
      </c>
      <c r="AC205" s="34">
        <v>8.4</v>
      </c>
      <c r="AD205" s="34"/>
      <c r="AE205" s="34"/>
      <c r="AF205" s="33" t="s">
        <v>60</v>
      </c>
      <c r="AG205" s="58">
        <v>23</v>
      </c>
      <c r="AH205" s="35" t="s">
        <v>474</v>
      </c>
      <c r="AI205" s="58"/>
      <c r="AJ205" s="35" t="s">
        <v>39</v>
      </c>
      <c r="AK205" s="58">
        <v>1.1000000000000001</v>
      </c>
      <c r="AL205" s="58"/>
      <c r="AM205" s="58"/>
      <c r="AN205" s="33" t="s">
        <v>236</v>
      </c>
      <c r="AO205" s="34">
        <v>38.9</v>
      </c>
      <c r="AP205" s="35" t="s">
        <v>476</v>
      </c>
      <c r="AQ205" s="330">
        <v>7267</v>
      </c>
      <c r="AR205" s="385"/>
      <c r="AS205" s="375"/>
      <c r="AT205" s="375"/>
      <c r="AU205" s="375"/>
      <c r="AV205" s="340"/>
      <c r="AW205" s="375"/>
      <c r="AX205" s="375"/>
      <c r="AY205" s="375"/>
      <c r="AZ205" s="375"/>
      <c r="BA205" s="375"/>
      <c r="BB205" s="375"/>
      <c r="BC205" s="375"/>
      <c r="BD205" s="375"/>
      <c r="BE205" s="375"/>
      <c r="BF205" s="375"/>
      <c r="BG205" s="375"/>
      <c r="BH205" s="375"/>
      <c r="BI205" s="375"/>
      <c r="BJ205" s="375"/>
      <c r="BK205" s="375"/>
      <c r="BL205" s="375"/>
      <c r="BM205" s="375"/>
      <c r="BN205" s="375"/>
      <c r="BO205" s="375"/>
      <c r="BP205" s="375"/>
      <c r="BQ205" s="375"/>
      <c r="BR205" s="375"/>
      <c r="BS205" s="375"/>
      <c r="BT205" s="375"/>
      <c r="BU205" s="375"/>
      <c r="BV205" s="375"/>
      <c r="BW205" s="375"/>
      <c r="BX205" s="375"/>
      <c r="BY205" s="375"/>
      <c r="BZ205" s="375"/>
      <c r="CA205" s="375"/>
      <c r="CB205" s="375"/>
      <c r="CC205" s="375"/>
      <c r="CD205" s="375"/>
      <c r="CE205" s="375"/>
      <c r="CF205" s="375"/>
      <c r="CG205" s="375"/>
      <c r="CH205" s="375"/>
      <c r="CI205" s="375"/>
      <c r="CJ205" s="375"/>
      <c r="CK205" s="375"/>
      <c r="CL205" s="375"/>
      <c r="CM205" s="375"/>
      <c r="CN205" s="375"/>
      <c r="CO205" s="375"/>
      <c r="CP205" s="375"/>
      <c r="CQ205" s="375"/>
      <c r="CR205" s="375"/>
      <c r="CS205" s="375"/>
      <c r="CT205" s="375"/>
      <c r="CU205" s="375"/>
      <c r="CV205" s="375"/>
      <c r="CW205" s="375"/>
      <c r="CX205" s="375"/>
      <c r="CY205" s="375"/>
      <c r="CZ205" s="375"/>
      <c r="DA205" s="375"/>
      <c r="DB205" s="375"/>
      <c r="DC205" s="375"/>
      <c r="DD205" s="375"/>
      <c r="DE205" s="375"/>
      <c r="DF205" s="375"/>
      <c r="DG205" s="375"/>
      <c r="DH205" s="375"/>
      <c r="DI205" s="375"/>
      <c r="DJ205" s="375"/>
      <c r="DK205" s="375"/>
    </row>
    <row r="206" spans="1:115" s="37" customFormat="1" ht="78.75" customHeight="1">
      <c r="A206" s="442"/>
      <c r="B206" s="464"/>
      <c r="C206" s="466"/>
      <c r="D206" s="452"/>
      <c r="E206" s="452"/>
      <c r="F206" s="513"/>
      <c r="G206" s="267"/>
      <c r="H206" s="85" t="s">
        <v>253</v>
      </c>
      <c r="I206" s="43"/>
      <c r="J206" s="43"/>
      <c r="K206" s="43"/>
      <c r="L206" s="43"/>
      <c r="M206" s="43"/>
      <c r="N206" s="43"/>
      <c r="O206" s="43"/>
      <c r="P206" s="40"/>
      <c r="Q206" s="43"/>
      <c r="R206" s="73"/>
      <c r="S206" s="75"/>
      <c r="T206" s="43"/>
      <c r="U206" s="43"/>
      <c r="V206" s="43"/>
      <c r="W206" s="43"/>
      <c r="X206" s="89"/>
      <c r="Y206" s="43"/>
      <c r="Z206" s="43"/>
      <c r="AA206" s="43"/>
      <c r="AB206" s="39"/>
      <c r="AC206" s="43"/>
      <c r="AD206" s="43"/>
      <c r="AE206" s="43"/>
      <c r="AF206" s="42" t="s">
        <v>235</v>
      </c>
      <c r="AG206" s="76">
        <v>3.8</v>
      </c>
      <c r="AH206" s="44" t="s">
        <v>475</v>
      </c>
      <c r="AI206" s="86"/>
      <c r="AJ206" s="44" t="s">
        <v>40</v>
      </c>
      <c r="AK206" s="76">
        <v>1.1000000000000001</v>
      </c>
      <c r="AL206" s="76"/>
      <c r="AM206" s="76"/>
      <c r="AN206" s="42" t="s">
        <v>55</v>
      </c>
      <c r="AO206" s="43">
        <v>6.2</v>
      </c>
      <c r="AP206" s="44" t="s">
        <v>477</v>
      </c>
      <c r="AQ206" s="334">
        <v>2615</v>
      </c>
      <c r="AR206" s="385"/>
      <c r="AS206" s="375"/>
      <c r="AT206" s="375"/>
      <c r="AU206" s="375"/>
      <c r="AV206" s="340"/>
      <c r="AW206" s="375"/>
      <c r="AX206" s="375"/>
      <c r="AY206" s="375"/>
      <c r="AZ206" s="375"/>
      <c r="BA206" s="375"/>
      <c r="BB206" s="375"/>
      <c r="BC206" s="375"/>
      <c r="BD206" s="375"/>
      <c r="BE206" s="375"/>
      <c r="BF206" s="375"/>
      <c r="BG206" s="375"/>
      <c r="BH206" s="375"/>
      <c r="BI206" s="375"/>
      <c r="BJ206" s="375"/>
      <c r="BK206" s="375"/>
      <c r="BL206" s="375"/>
      <c r="BM206" s="375"/>
      <c r="BN206" s="375"/>
      <c r="BO206" s="375"/>
      <c r="BP206" s="375"/>
      <c r="BQ206" s="375"/>
      <c r="BR206" s="375"/>
      <c r="BS206" s="375"/>
      <c r="BT206" s="375"/>
      <c r="BU206" s="375"/>
      <c r="BV206" s="375"/>
      <c r="BW206" s="375"/>
      <c r="BX206" s="375"/>
      <c r="BY206" s="375"/>
      <c r="BZ206" s="375"/>
      <c r="CA206" s="375"/>
      <c r="CB206" s="375"/>
      <c r="CC206" s="375"/>
      <c r="CD206" s="375"/>
      <c r="CE206" s="375"/>
      <c r="CF206" s="375"/>
      <c r="CG206" s="375"/>
      <c r="CH206" s="375"/>
      <c r="CI206" s="375"/>
      <c r="CJ206" s="375"/>
      <c r="CK206" s="375"/>
      <c r="CL206" s="375"/>
      <c r="CM206" s="375"/>
      <c r="CN206" s="375"/>
      <c r="CO206" s="375"/>
      <c r="CP206" s="375"/>
      <c r="CQ206" s="375"/>
      <c r="CR206" s="375"/>
      <c r="CS206" s="375"/>
      <c r="CT206" s="375"/>
      <c r="CU206" s="375"/>
      <c r="CV206" s="375"/>
      <c r="CW206" s="375"/>
      <c r="CX206" s="375"/>
      <c r="CY206" s="375"/>
      <c r="CZ206" s="375"/>
      <c r="DA206" s="375"/>
      <c r="DB206" s="375"/>
      <c r="DC206" s="375"/>
      <c r="DD206" s="375"/>
      <c r="DE206" s="375"/>
      <c r="DF206" s="375"/>
      <c r="DG206" s="375"/>
      <c r="DH206" s="375"/>
      <c r="DI206" s="375"/>
      <c r="DJ206" s="375"/>
      <c r="DK206" s="375"/>
    </row>
    <row r="207" spans="1:115" s="37" customFormat="1" ht="14.25" customHeight="1" thickBot="1">
      <c r="A207" s="443"/>
      <c r="B207" s="46" t="s">
        <v>21</v>
      </c>
      <c r="C207" s="47"/>
      <c r="D207" s="48">
        <v>235.15</v>
      </c>
      <c r="E207" s="48">
        <v>36.619999999999997</v>
      </c>
      <c r="F207" s="49">
        <v>167.5</v>
      </c>
      <c r="G207" s="262">
        <f>SUM(S207,W207,AI207,AQ207)</f>
        <v>86030</v>
      </c>
      <c r="H207" s="65"/>
      <c r="I207" s="65"/>
      <c r="J207" s="65"/>
      <c r="K207" s="65"/>
      <c r="L207" s="65"/>
      <c r="M207" s="65"/>
      <c r="N207" s="65"/>
      <c r="O207" s="65"/>
      <c r="P207" s="65"/>
      <c r="Q207" s="65">
        <v>85</v>
      </c>
      <c r="R207" s="65"/>
      <c r="S207" s="66">
        <v>10478</v>
      </c>
      <c r="T207" s="65"/>
      <c r="U207" s="65"/>
      <c r="V207" s="65"/>
      <c r="W207" s="65">
        <v>974</v>
      </c>
      <c r="X207" s="65"/>
      <c r="Y207" s="65"/>
      <c r="Z207" s="65"/>
      <c r="AA207" s="65"/>
      <c r="AB207" s="65"/>
      <c r="AC207" s="65">
        <v>8.4</v>
      </c>
      <c r="AD207" s="81"/>
      <c r="AE207" s="81"/>
      <c r="AF207" s="42"/>
      <c r="AG207" s="53">
        <f>SUM(AG205:AG206)</f>
        <v>26.8</v>
      </c>
      <c r="AH207" s="53"/>
      <c r="AI207" s="54">
        <v>64696</v>
      </c>
      <c r="AJ207" s="53"/>
      <c r="AK207" s="53">
        <f>SUM(AK205:AK206)</f>
        <v>2.2000000000000002</v>
      </c>
      <c r="AL207" s="53"/>
      <c r="AM207" s="53"/>
      <c r="AN207" s="65"/>
      <c r="AO207" s="65">
        <f>SUM(AO205:AO206)</f>
        <v>45.1</v>
      </c>
      <c r="AP207" s="53"/>
      <c r="AQ207" s="328">
        <v>9882</v>
      </c>
      <c r="AR207" s="385"/>
      <c r="AS207" s="375"/>
      <c r="AT207" s="375"/>
      <c r="AU207" s="375"/>
      <c r="AV207" s="340"/>
      <c r="AW207" s="375"/>
      <c r="AX207" s="375"/>
      <c r="AY207" s="375"/>
      <c r="AZ207" s="375"/>
      <c r="BA207" s="375"/>
      <c r="BB207" s="375"/>
      <c r="BC207" s="375"/>
      <c r="BD207" s="375"/>
      <c r="BE207" s="375"/>
      <c r="BF207" s="375"/>
      <c r="BG207" s="375"/>
      <c r="BH207" s="375"/>
      <c r="BI207" s="375"/>
      <c r="BJ207" s="375"/>
      <c r="BK207" s="375"/>
      <c r="BL207" s="375"/>
      <c r="BM207" s="375"/>
      <c r="BN207" s="375"/>
      <c r="BO207" s="375"/>
      <c r="BP207" s="375"/>
      <c r="BQ207" s="375"/>
      <c r="BR207" s="375"/>
      <c r="BS207" s="375"/>
      <c r="BT207" s="375"/>
      <c r="BU207" s="375"/>
      <c r="BV207" s="375"/>
      <c r="BW207" s="375"/>
      <c r="BX207" s="375"/>
      <c r="BY207" s="375"/>
      <c r="BZ207" s="375"/>
      <c r="CA207" s="375"/>
      <c r="CB207" s="375"/>
      <c r="CC207" s="375"/>
      <c r="CD207" s="375"/>
      <c r="CE207" s="375"/>
      <c r="CF207" s="375"/>
      <c r="CG207" s="375"/>
      <c r="CH207" s="375"/>
      <c r="CI207" s="375"/>
      <c r="CJ207" s="375"/>
      <c r="CK207" s="375"/>
      <c r="CL207" s="375"/>
      <c r="CM207" s="375"/>
      <c r="CN207" s="375"/>
      <c r="CO207" s="375"/>
      <c r="CP207" s="375"/>
      <c r="CQ207" s="375"/>
      <c r="CR207" s="375"/>
      <c r="CS207" s="375"/>
      <c r="CT207" s="375"/>
      <c r="CU207" s="375"/>
      <c r="CV207" s="375"/>
      <c r="CW207" s="375"/>
      <c r="CX207" s="375"/>
      <c r="CY207" s="375"/>
      <c r="CZ207" s="375"/>
      <c r="DA207" s="375"/>
      <c r="DB207" s="375"/>
      <c r="DC207" s="375"/>
      <c r="DD207" s="375"/>
      <c r="DE207" s="375"/>
      <c r="DF207" s="375"/>
      <c r="DG207" s="375"/>
      <c r="DH207" s="375"/>
      <c r="DI207" s="375"/>
      <c r="DJ207" s="375"/>
      <c r="DK207" s="375"/>
    </row>
    <row r="208" spans="1:115" s="37" customFormat="1" ht="119.25" customHeight="1" thickTop="1">
      <c r="A208" s="444">
        <v>81</v>
      </c>
      <c r="B208" s="463" t="s">
        <v>4</v>
      </c>
      <c r="C208" s="465">
        <v>10</v>
      </c>
      <c r="D208" s="451"/>
      <c r="E208" s="451"/>
      <c r="F208" s="512"/>
      <c r="G208" s="232"/>
      <c r="H208" s="35" t="s">
        <v>197</v>
      </c>
      <c r="I208" s="34">
        <v>2.8</v>
      </c>
      <c r="J208" s="35" t="s">
        <v>485</v>
      </c>
      <c r="K208" s="36">
        <v>4776</v>
      </c>
      <c r="L208" s="34"/>
      <c r="M208" s="34"/>
      <c r="N208" s="34"/>
      <c r="O208" s="34"/>
      <c r="P208" s="31" t="s">
        <v>61</v>
      </c>
      <c r="Q208" s="34">
        <v>27.2</v>
      </c>
      <c r="R208" s="35" t="s">
        <v>483</v>
      </c>
      <c r="S208" s="36">
        <v>4592</v>
      </c>
      <c r="T208" s="34"/>
      <c r="U208" s="34"/>
      <c r="V208" s="35" t="s">
        <v>486</v>
      </c>
      <c r="W208" s="36">
        <v>4364</v>
      </c>
      <c r="X208" s="34"/>
      <c r="Y208" s="34"/>
      <c r="Z208" s="34"/>
      <c r="AA208" s="34"/>
      <c r="AB208" s="33" t="s">
        <v>48</v>
      </c>
      <c r="AC208" s="34">
        <v>10</v>
      </c>
      <c r="AD208" s="35" t="s">
        <v>482</v>
      </c>
      <c r="AE208" s="36">
        <v>8625</v>
      </c>
      <c r="AF208" s="33" t="s">
        <v>237</v>
      </c>
      <c r="AG208" s="67">
        <v>10.5</v>
      </c>
      <c r="AH208" s="35" t="s">
        <v>480</v>
      </c>
      <c r="AI208" s="70">
        <v>10819</v>
      </c>
      <c r="AJ208" s="35" t="s">
        <v>62</v>
      </c>
      <c r="AK208" s="58">
        <v>21.4</v>
      </c>
      <c r="AL208" s="58"/>
      <c r="AM208" s="58"/>
      <c r="AN208" s="33" t="s">
        <v>238</v>
      </c>
      <c r="AO208" s="34">
        <v>18.8</v>
      </c>
      <c r="AP208" s="35" t="s">
        <v>481</v>
      </c>
      <c r="AQ208" s="331">
        <v>22449</v>
      </c>
      <c r="AR208" s="385"/>
      <c r="AS208" s="375"/>
      <c r="AT208" s="375"/>
      <c r="AU208" s="375"/>
      <c r="AV208" s="340"/>
      <c r="AW208" s="375"/>
      <c r="AX208" s="375"/>
      <c r="AY208" s="375"/>
      <c r="AZ208" s="375"/>
      <c r="BA208" s="375"/>
      <c r="BB208" s="375"/>
      <c r="BC208" s="375"/>
      <c r="BD208" s="375"/>
      <c r="BE208" s="375"/>
      <c r="BF208" s="375"/>
      <c r="BG208" s="375"/>
      <c r="BH208" s="375"/>
      <c r="BI208" s="375"/>
      <c r="BJ208" s="375"/>
      <c r="BK208" s="375"/>
      <c r="BL208" s="375"/>
      <c r="BM208" s="375"/>
      <c r="BN208" s="375"/>
      <c r="BO208" s="375"/>
      <c r="BP208" s="375"/>
      <c r="BQ208" s="375"/>
      <c r="BR208" s="375"/>
      <c r="BS208" s="375"/>
      <c r="BT208" s="375"/>
      <c r="BU208" s="375"/>
      <c r="BV208" s="375"/>
      <c r="BW208" s="375"/>
      <c r="BX208" s="375"/>
      <c r="BY208" s="375"/>
      <c r="BZ208" s="375"/>
      <c r="CA208" s="375"/>
      <c r="CB208" s="375"/>
      <c r="CC208" s="375"/>
      <c r="CD208" s="375"/>
      <c r="CE208" s="375"/>
      <c r="CF208" s="375"/>
      <c r="CG208" s="375"/>
      <c r="CH208" s="375"/>
      <c r="CI208" s="375"/>
      <c r="CJ208" s="375"/>
      <c r="CK208" s="375"/>
      <c r="CL208" s="375"/>
      <c r="CM208" s="375"/>
      <c r="CN208" s="375"/>
      <c r="CO208" s="375"/>
      <c r="CP208" s="375"/>
      <c r="CQ208" s="375"/>
      <c r="CR208" s="375"/>
      <c r="CS208" s="375"/>
      <c r="CT208" s="375"/>
      <c r="CU208" s="375"/>
      <c r="CV208" s="375"/>
      <c r="CW208" s="375"/>
      <c r="CX208" s="375"/>
      <c r="CY208" s="375"/>
      <c r="CZ208" s="375"/>
      <c r="DA208" s="375"/>
      <c r="DB208" s="375"/>
      <c r="DC208" s="375"/>
      <c r="DD208" s="375"/>
      <c r="DE208" s="375"/>
      <c r="DF208" s="375"/>
      <c r="DG208" s="375"/>
      <c r="DH208" s="375"/>
      <c r="DI208" s="375"/>
      <c r="DJ208" s="375"/>
      <c r="DK208" s="375"/>
    </row>
    <row r="209" spans="1:115" s="37" customFormat="1" ht="83.25" customHeight="1">
      <c r="A209" s="442"/>
      <c r="B209" s="464"/>
      <c r="C209" s="466"/>
      <c r="D209" s="452"/>
      <c r="E209" s="452"/>
      <c r="F209" s="513"/>
      <c r="G209" s="233"/>
      <c r="H209" s="43"/>
      <c r="I209" s="43"/>
      <c r="J209" s="73" t="s">
        <v>484</v>
      </c>
      <c r="K209" s="75">
        <v>3844</v>
      </c>
      <c r="L209" s="43"/>
      <c r="M209" s="43"/>
      <c r="N209" s="43"/>
      <c r="O209" s="43"/>
      <c r="P209" s="43"/>
      <c r="Q209" s="43"/>
      <c r="R209" s="73"/>
      <c r="S209" s="75"/>
      <c r="T209" s="43"/>
      <c r="U209" s="43"/>
      <c r="V209" s="73" t="s">
        <v>487</v>
      </c>
      <c r="W209" s="75">
        <v>6446</v>
      </c>
      <c r="X209" s="43"/>
      <c r="Y209" s="43"/>
      <c r="Z209" s="43"/>
      <c r="AA209" s="43"/>
      <c r="AB209" s="43"/>
      <c r="AC209" s="43"/>
      <c r="AD209" s="43"/>
      <c r="AE209" s="43"/>
      <c r="AF209" s="42" t="s">
        <v>36</v>
      </c>
      <c r="AG209" s="76">
        <v>5.7</v>
      </c>
      <c r="AH209" s="76"/>
      <c r="AI209" s="76"/>
      <c r="AJ209" s="76"/>
      <c r="AK209" s="76"/>
      <c r="AL209" s="76"/>
      <c r="AM209" s="76"/>
      <c r="AN209" s="42" t="s">
        <v>86</v>
      </c>
      <c r="AO209" s="43">
        <v>4.2</v>
      </c>
      <c r="AP209" s="73" t="s">
        <v>672</v>
      </c>
      <c r="AQ209" s="337">
        <v>4679</v>
      </c>
      <c r="AR209" s="385"/>
      <c r="AS209" s="375"/>
      <c r="AT209" s="375"/>
      <c r="AU209" s="375"/>
      <c r="AV209" s="340"/>
      <c r="AW209" s="375"/>
      <c r="AX209" s="375"/>
      <c r="AY209" s="375"/>
      <c r="AZ209" s="375"/>
      <c r="BA209" s="375"/>
      <c r="BB209" s="375"/>
      <c r="BC209" s="375"/>
      <c r="BD209" s="375"/>
      <c r="BE209" s="375"/>
      <c r="BF209" s="375"/>
      <c r="BG209" s="375"/>
      <c r="BH209" s="375"/>
      <c r="BI209" s="375"/>
      <c r="BJ209" s="375"/>
      <c r="BK209" s="375"/>
      <c r="BL209" s="375"/>
      <c r="BM209" s="375"/>
      <c r="BN209" s="375"/>
      <c r="BO209" s="375"/>
      <c r="BP209" s="375"/>
      <c r="BQ209" s="375"/>
      <c r="BR209" s="375"/>
      <c r="BS209" s="375"/>
      <c r="BT209" s="375"/>
      <c r="BU209" s="375"/>
      <c r="BV209" s="375"/>
      <c r="BW209" s="375"/>
      <c r="BX209" s="375"/>
      <c r="BY209" s="375"/>
      <c r="BZ209" s="375"/>
      <c r="CA209" s="375"/>
      <c r="CB209" s="375"/>
      <c r="CC209" s="375"/>
      <c r="CD209" s="375"/>
      <c r="CE209" s="375"/>
      <c r="CF209" s="375"/>
      <c r="CG209" s="375"/>
      <c r="CH209" s="375"/>
      <c r="CI209" s="375"/>
      <c r="CJ209" s="375"/>
      <c r="CK209" s="375"/>
      <c r="CL209" s="375"/>
      <c r="CM209" s="375"/>
      <c r="CN209" s="375"/>
      <c r="CO209" s="375"/>
      <c r="CP209" s="375"/>
      <c r="CQ209" s="375"/>
      <c r="CR209" s="375"/>
      <c r="CS209" s="375"/>
      <c r="CT209" s="375"/>
      <c r="CU209" s="375"/>
      <c r="CV209" s="375"/>
      <c r="CW209" s="375"/>
      <c r="CX209" s="375"/>
      <c r="CY209" s="375"/>
      <c r="CZ209" s="375"/>
      <c r="DA209" s="375"/>
      <c r="DB209" s="375"/>
      <c r="DC209" s="375"/>
      <c r="DD209" s="375"/>
      <c r="DE209" s="375"/>
      <c r="DF209" s="375"/>
      <c r="DG209" s="375"/>
      <c r="DH209" s="375"/>
      <c r="DI209" s="375"/>
      <c r="DJ209" s="375"/>
      <c r="DK209" s="375"/>
    </row>
    <row r="210" spans="1:115" s="37" customFormat="1" ht="13.5" customHeight="1" thickBot="1">
      <c r="A210" s="443"/>
      <c r="B210" s="46" t="s">
        <v>21</v>
      </c>
      <c r="C210" s="47"/>
      <c r="D210" s="48">
        <v>178.72</v>
      </c>
      <c r="E210" s="48">
        <v>-73.819999999999993</v>
      </c>
      <c r="F210" s="49">
        <v>100.6</v>
      </c>
      <c r="G210" s="262">
        <f>SUM(K210,S210,W210,AE210,AI210,AQ210)</f>
        <v>70594</v>
      </c>
      <c r="H210" s="65"/>
      <c r="I210" s="65">
        <v>2.8</v>
      </c>
      <c r="J210" s="65"/>
      <c r="K210" s="66">
        <v>8620</v>
      </c>
      <c r="L210" s="65"/>
      <c r="M210" s="65"/>
      <c r="N210" s="65"/>
      <c r="O210" s="65"/>
      <c r="P210" s="65"/>
      <c r="Q210" s="65">
        <v>27.2</v>
      </c>
      <c r="R210" s="65"/>
      <c r="S210" s="66">
        <v>4592</v>
      </c>
      <c r="T210" s="65"/>
      <c r="U210" s="65"/>
      <c r="V210" s="65"/>
      <c r="W210" s="66">
        <v>10810</v>
      </c>
      <c r="X210" s="65"/>
      <c r="Y210" s="65"/>
      <c r="Z210" s="65"/>
      <c r="AA210" s="65"/>
      <c r="AB210" s="65"/>
      <c r="AC210" s="65">
        <v>10</v>
      </c>
      <c r="AD210" s="65"/>
      <c r="AE210" s="66">
        <v>8625</v>
      </c>
      <c r="AF210" s="71"/>
      <c r="AG210" s="53">
        <f>SUM(AG208:AG209)</f>
        <v>16.2</v>
      </c>
      <c r="AH210" s="53"/>
      <c r="AI210" s="54">
        <v>10819</v>
      </c>
      <c r="AJ210" s="53"/>
      <c r="AK210" s="53">
        <f>SUM(AK208:AK209)</f>
        <v>21.4</v>
      </c>
      <c r="AL210" s="53"/>
      <c r="AM210" s="53"/>
      <c r="AN210" s="65"/>
      <c r="AO210" s="65">
        <f>SUM(AO208:AO209)</f>
        <v>23</v>
      </c>
      <c r="AP210" s="53"/>
      <c r="AQ210" s="328">
        <v>27128</v>
      </c>
      <c r="AR210" s="385"/>
      <c r="AS210" s="375"/>
      <c r="AT210" s="375"/>
      <c r="AU210" s="375"/>
      <c r="AV210" s="340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5"/>
      <c r="BW210" s="375"/>
      <c r="BX210" s="375"/>
      <c r="BY210" s="375"/>
      <c r="BZ210" s="375"/>
      <c r="CA210" s="375"/>
      <c r="CB210" s="375"/>
      <c r="CC210" s="375"/>
      <c r="CD210" s="375"/>
      <c r="CE210" s="375"/>
      <c r="CF210" s="375"/>
      <c r="CG210" s="375"/>
      <c r="CH210" s="375"/>
      <c r="CI210" s="375"/>
      <c r="CJ210" s="375"/>
      <c r="CK210" s="375"/>
      <c r="CL210" s="375"/>
      <c r="CM210" s="375"/>
      <c r="CN210" s="375"/>
      <c r="CO210" s="375"/>
      <c r="CP210" s="375"/>
      <c r="CQ210" s="375"/>
      <c r="CR210" s="375"/>
      <c r="CS210" s="375"/>
      <c r="CT210" s="375"/>
      <c r="CU210" s="375"/>
      <c r="CV210" s="375"/>
      <c r="CW210" s="375"/>
      <c r="CX210" s="375"/>
      <c r="CY210" s="375"/>
      <c r="CZ210" s="375"/>
      <c r="DA210" s="375"/>
      <c r="DB210" s="375"/>
      <c r="DC210" s="375"/>
      <c r="DD210" s="375"/>
      <c r="DE210" s="375"/>
      <c r="DF210" s="375"/>
      <c r="DG210" s="375"/>
      <c r="DH210" s="375"/>
      <c r="DI210" s="375"/>
      <c r="DJ210" s="375"/>
      <c r="DK210" s="375"/>
    </row>
    <row r="211" spans="1:115" s="37" customFormat="1" ht="90" customHeight="1" thickTop="1">
      <c r="A211" s="444">
        <v>82</v>
      </c>
      <c r="B211" s="463" t="s">
        <v>4</v>
      </c>
      <c r="C211" s="465">
        <v>11</v>
      </c>
      <c r="D211" s="451"/>
      <c r="E211" s="451"/>
      <c r="F211" s="512"/>
      <c r="G211" s="512"/>
      <c r="H211" s="27"/>
      <c r="I211" s="34"/>
      <c r="J211" s="34"/>
      <c r="K211" s="34"/>
      <c r="L211" s="34"/>
      <c r="M211" s="34"/>
      <c r="N211" s="34"/>
      <c r="O211" s="34"/>
      <c r="P211" s="31" t="s">
        <v>59</v>
      </c>
      <c r="Q211" s="34">
        <v>85</v>
      </c>
      <c r="R211" s="35" t="s">
        <v>427</v>
      </c>
      <c r="S211" s="36">
        <v>4167</v>
      </c>
      <c r="T211" s="34"/>
      <c r="U211" s="34"/>
      <c r="V211" s="35" t="s">
        <v>331</v>
      </c>
      <c r="W211" s="36">
        <v>14495</v>
      </c>
      <c r="X211" s="31"/>
      <c r="Y211" s="34"/>
      <c r="Z211" s="34"/>
      <c r="AA211" s="34"/>
      <c r="AB211" s="33" t="s">
        <v>65</v>
      </c>
      <c r="AC211" s="34">
        <v>5</v>
      </c>
      <c r="AD211" s="35" t="s">
        <v>489</v>
      </c>
      <c r="AE211" s="36">
        <v>21393</v>
      </c>
      <c r="AF211" s="33" t="s">
        <v>63</v>
      </c>
      <c r="AG211" s="58">
        <v>12.3</v>
      </c>
      <c r="AH211" s="35" t="s">
        <v>488</v>
      </c>
      <c r="AI211" s="59">
        <v>60133</v>
      </c>
      <c r="AJ211" s="35" t="s">
        <v>74</v>
      </c>
      <c r="AK211" s="58">
        <v>10.7</v>
      </c>
      <c r="AL211" s="58"/>
      <c r="AM211" s="58"/>
      <c r="AN211" s="33" t="s">
        <v>240</v>
      </c>
      <c r="AO211" s="34">
        <v>18.8</v>
      </c>
      <c r="AP211" s="35" t="s">
        <v>426</v>
      </c>
      <c r="AQ211" s="330">
        <v>7847</v>
      </c>
      <c r="AR211" s="385"/>
      <c r="AS211" s="375"/>
      <c r="AT211" s="375"/>
      <c r="AU211" s="375"/>
      <c r="AV211" s="340"/>
      <c r="AW211" s="375"/>
      <c r="AX211" s="375"/>
      <c r="AY211" s="375"/>
      <c r="AZ211" s="375"/>
      <c r="BA211" s="375"/>
      <c r="BB211" s="375"/>
      <c r="BC211" s="375"/>
      <c r="BD211" s="375"/>
      <c r="BE211" s="375"/>
      <c r="BF211" s="375"/>
      <c r="BG211" s="375"/>
      <c r="BH211" s="375"/>
      <c r="BI211" s="375"/>
      <c r="BJ211" s="375"/>
      <c r="BK211" s="375"/>
      <c r="BL211" s="375"/>
      <c r="BM211" s="375"/>
      <c r="BN211" s="375"/>
      <c r="BO211" s="375"/>
      <c r="BP211" s="375"/>
      <c r="BQ211" s="375"/>
      <c r="BR211" s="375"/>
      <c r="BS211" s="375"/>
      <c r="BT211" s="375"/>
      <c r="BU211" s="375"/>
      <c r="BV211" s="375"/>
      <c r="BW211" s="375"/>
      <c r="BX211" s="375"/>
      <c r="BY211" s="375"/>
      <c r="BZ211" s="375"/>
      <c r="CA211" s="375"/>
      <c r="CB211" s="375"/>
      <c r="CC211" s="375"/>
      <c r="CD211" s="375"/>
      <c r="CE211" s="375"/>
      <c r="CF211" s="375"/>
      <c r="CG211" s="375"/>
      <c r="CH211" s="375"/>
      <c r="CI211" s="375"/>
      <c r="CJ211" s="375"/>
      <c r="CK211" s="375"/>
      <c r="CL211" s="375"/>
      <c r="CM211" s="375"/>
      <c r="CN211" s="375"/>
      <c r="CO211" s="375"/>
      <c r="CP211" s="375"/>
      <c r="CQ211" s="375"/>
      <c r="CR211" s="375"/>
      <c r="CS211" s="375"/>
      <c r="CT211" s="375"/>
      <c r="CU211" s="375"/>
      <c r="CV211" s="375"/>
      <c r="CW211" s="375"/>
      <c r="CX211" s="375"/>
      <c r="CY211" s="375"/>
      <c r="CZ211" s="375"/>
      <c r="DA211" s="375"/>
      <c r="DB211" s="375"/>
      <c r="DC211" s="375"/>
      <c r="DD211" s="375"/>
      <c r="DE211" s="375"/>
      <c r="DF211" s="375"/>
      <c r="DG211" s="375"/>
      <c r="DH211" s="375"/>
      <c r="DI211" s="375"/>
      <c r="DJ211" s="375"/>
      <c r="DK211" s="375"/>
    </row>
    <row r="212" spans="1:115" s="37" customFormat="1" ht="51.75" customHeight="1">
      <c r="A212" s="442"/>
      <c r="B212" s="500"/>
      <c r="C212" s="511"/>
      <c r="D212" s="460"/>
      <c r="E212" s="460"/>
      <c r="F212" s="513"/>
      <c r="G212" s="432"/>
      <c r="H212" s="235"/>
      <c r="I212" s="234"/>
      <c r="J212" s="234"/>
      <c r="K212" s="234"/>
      <c r="L212" s="234"/>
      <c r="M212" s="234"/>
      <c r="N212" s="234"/>
      <c r="O212" s="234"/>
      <c r="P212" s="30"/>
      <c r="Q212" s="234"/>
      <c r="R212" s="44" t="s">
        <v>428</v>
      </c>
      <c r="S212" s="45">
        <v>9556</v>
      </c>
      <c r="T212" s="234"/>
      <c r="U212" s="234"/>
      <c r="V212" s="44" t="s">
        <v>491</v>
      </c>
      <c r="W212" s="45">
        <v>3977</v>
      </c>
      <c r="X212" s="235"/>
      <c r="Y212" s="234"/>
      <c r="Z212" s="234"/>
      <c r="AA212" s="234"/>
      <c r="AB212" s="234"/>
      <c r="AC212" s="234"/>
      <c r="AD212" s="234"/>
      <c r="AE212" s="234"/>
      <c r="AF212" s="42" t="s">
        <v>193</v>
      </c>
      <c r="AG212" s="86">
        <v>7.1</v>
      </c>
      <c r="AH212" s="44"/>
      <c r="AI212" s="77"/>
      <c r="AJ212" s="86"/>
      <c r="AK212" s="86"/>
      <c r="AL212" s="86"/>
      <c r="AM212" s="86"/>
      <c r="AN212" s="42" t="s">
        <v>64</v>
      </c>
      <c r="AO212" s="234">
        <v>4</v>
      </c>
      <c r="AP212" s="44" t="s">
        <v>490</v>
      </c>
      <c r="AQ212" s="334">
        <v>7301</v>
      </c>
      <c r="AR212" s="385"/>
      <c r="AS212" s="375"/>
      <c r="AT212" s="375"/>
      <c r="AU212" s="375"/>
      <c r="AV212" s="340"/>
      <c r="AW212" s="375"/>
      <c r="AX212" s="375"/>
      <c r="AY212" s="375"/>
      <c r="AZ212" s="375"/>
      <c r="BA212" s="375"/>
      <c r="BB212" s="375"/>
      <c r="BC212" s="375"/>
      <c r="BD212" s="375"/>
      <c r="BE212" s="375"/>
      <c r="BF212" s="375"/>
      <c r="BG212" s="375"/>
      <c r="BH212" s="375"/>
      <c r="BI212" s="375"/>
      <c r="BJ212" s="375"/>
      <c r="BK212" s="375"/>
      <c r="BL212" s="375"/>
      <c r="BM212" s="375"/>
      <c r="BN212" s="375"/>
      <c r="BO212" s="375"/>
      <c r="BP212" s="375"/>
      <c r="BQ212" s="375"/>
      <c r="BR212" s="375"/>
      <c r="BS212" s="375"/>
      <c r="BT212" s="375"/>
      <c r="BU212" s="375"/>
      <c r="BV212" s="375"/>
      <c r="BW212" s="375"/>
      <c r="BX212" s="375"/>
      <c r="BY212" s="375"/>
      <c r="BZ212" s="375"/>
      <c r="CA212" s="375"/>
      <c r="CB212" s="375"/>
      <c r="CC212" s="375"/>
      <c r="CD212" s="375"/>
      <c r="CE212" s="375"/>
      <c r="CF212" s="375"/>
      <c r="CG212" s="375"/>
      <c r="CH212" s="375"/>
      <c r="CI212" s="375"/>
      <c r="CJ212" s="375"/>
      <c r="CK212" s="375"/>
      <c r="CL212" s="375"/>
      <c r="CM212" s="375"/>
      <c r="CN212" s="375"/>
      <c r="CO212" s="375"/>
      <c r="CP212" s="375"/>
      <c r="CQ212" s="375"/>
      <c r="CR212" s="375"/>
      <c r="CS212" s="375"/>
      <c r="CT212" s="375"/>
      <c r="CU212" s="375"/>
      <c r="CV212" s="375"/>
      <c r="CW212" s="375"/>
      <c r="CX212" s="375"/>
      <c r="CY212" s="375"/>
      <c r="CZ212" s="375"/>
      <c r="DA212" s="375"/>
      <c r="DB212" s="375"/>
      <c r="DC212" s="375"/>
      <c r="DD212" s="375"/>
      <c r="DE212" s="375"/>
      <c r="DF212" s="375"/>
      <c r="DG212" s="375"/>
      <c r="DH212" s="375"/>
      <c r="DI212" s="375"/>
      <c r="DJ212" s="375"/>
      <c r="DK212" s="375"/>
    </row>
    <row r="213" spans="1:115" s="37" customFormat="1" ht="13.5" customHeight="1">
      <c r="A213" s="442"/>
      <c r="B213" s="500"/>
      <c r="C213" s="511"/>
      <c r="D213" s="460"/>
      <c r="E213" s="460"/>
      <c r="F213" s="513"/>
      <c r="G213" s="432"/>
      <c r="H213" s="43"/>
      <c r="I213" s="43"/>
      <c r="J213" s="43"/>
      <c r="K213" s="43"/>
      <c r="L213" s="43"/>
      <c r="M213" s="43"/>
      <c r="N213" s="234"/>
      <c r="O213" s="234"/>
      <c r="P213" s="30"/>
      <c r="Q213" s="234"/>
      <c r="R213" s="234"/>
      <c r="S213" s="234"/>
      <c r="T213" s="43"/>
      <c r="U213" s="43"/>
      <c r="V213" s="43"/>
      <c r="W213" s="75"/>
      <c r="X213" s="43"/>
      <c r="Y213" s="43"/>
      <c r="Z213" s="43"/>
      <c r="AA213" s="43"/>
      <c r="AB213" s="43"/>
      <c r="AC213" s="43"/>
      <c r="AD213" s="234"/>
      <c r="AE213" s="45"/>
      <c r="AF213" s="78" t="s">
        <v>56</v>
      </c>
      <c r="AG213" s="76">
        <v>13.5</v>
      </c>
      <c r="AH213" s="76"/>
      <c r="AI213" s="90"/>
      <c r="AJ213" s="76"/>
      <c r="AK213" s="76"/>
      <c r="AL213" s="76"/>
      <c r="AM213" s="76"/>
      <c r="AN213" s="91"/>
      <c r="AO213" s="43"/>
      <c r="AP213" s="76"/>
      <c r="AQ213" s="337"/>
      <c r="AR213" s="385"/>
      <c r="AS213" s="375"/>
      <c r="AT213" s="375"/>
      <c r="AU213" s="375"/>
      <c r="AV213" s="340"/>
      <c r="AW213" s="375"/>
      <c r="AX213" s="375"/>
      <c r="AY213" s="375"/>
      <c r="AZ213" s="375"/>
      <c r="BA213" s="375"/>
      <c r="BB213" s="375"/>
      <c r="BC213" s="375"/>
      <c r="BD213" s="375"/>
      <c r="BE213" s="375"/>
      <c r="BF213" s="375"/>
      <c r="BG213" s="375"/>
      <c r="BH213" s="375"/>
      <c r="BI213" s="375"/>
      <c r="BJ213" s="375"/>
      <c r="BK213" s="375"/>
      <c r="BL213" s="375"/>
      <c r="BM213" s="375"/>
      <c r="BN213" s="375"/>
      <c r="BO213" s="375"/>
      <c r="BP213" s="375"/>
      <c r="BQ213" s="375"/>
      <c r="BR213" s="375"/>
      <c r="BS213" s="375"/>
      <c r="BT213" s="375"/>
      <c r="BU213" s="375"/>
      <c r="BV213" s="375"/>
      <c r="BW213" s="375"/>
      <c r="BX213" s="375"/>
      <c r="BY213" s="375"/>
      <c r="BZ213" s="375"/>
      <c r="CA213" s="375"/>
      <c r="CB213" s="375"/>
      <c r="CC213" s="375"/>
      <c r="CD213" s="375"/>
      <c r="CE213" s="375"/>
      <c r="CF213" s="375"/>
      <c r="CG213" s="375"/>
      <c r="CH213" s="375"/>
      <c r="CI213" s="375"/>
      <c r="CJ213" s="375"/>
      <c r="CK213" s="375"/>
      <c r="CL213" s="375"/>
      <c r="CM213" s="375"/>
      <c r="CN213" s="375"/>
      <c r="CO213" s="375"/>
      <c r="CP213" s="375"/>
      <c r="CQ213" s="375"/>
      <c r="CR213" s="375"/>
      <c r="CS213" s="375"/>
      <c r="CT213" s="375"/>
      <c r="CU213" s="375"/>
      <c r="CV213" s="375"/>
      <c r="CW213" s="375"/>
      <c r="CX213" s="375"/>
      <c r="CY213" s="375"/>
      <c r="CZ213" s="375"/>
      <c r="DA213" s="375"/>
      <c r="DB213" s="375"/>
      <c r="DC213" s="375"/>
      <c r="DD213" s="375"/>
      <c r="DE213" s="375"/>
      <c r="DF213" s="375"/>
      <c r="DG213" s="375"/>
      <c r="DH213" s="375"/>
      <c r="DI213" s="375"/>
      <c r="DJ213" s="375"/>
      <c r="DK213" s="375"/>
    </row>
    <row r="214" spans="1:115" s="37" customFormat="1" ht="63.75" customHeight="1">
      <c r="A214" s="442"/>
      <c r="B214" s="539"/>
      <c r="C214" s="538"/>
      <c r="D214" s="433"/>
      <c r="E214" s="433"/>
      <c r="F214" s="433"/>
      <c r="G214" s="433"/>
      <c r="H214" s="81"/>
      <c r="I214" s="81"/>
      <c r="J214" s="81"/>
      <c r="K214" s="81"/>
      <c r="L214" s="81"/>
      <c r="M214" s="81"/>
      <c r="N214" s="233"/>
      <c r="O214" s="233"/>
      <c r="P214" s="62"/>
      <c r="Q214" s="233"/>
      <c r="R214" s="233"/>
      <c r="S214" s="233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233"/>
      <c r="AE214" s="233"/>
      <c r="AF214" s="78" t="s">
        <v>239</v>
      </c>
      <c r="AG214" s="92">
        <v>11.2</v>
      </c>
      <c r="AH214" s="93"/>
      <c r="AI214" s="94"/>
      <c r="AJ214" s="92"/>
      <c r="AK214" s="92"/>
      <c r="AL214" s="92"/>
      <c r="AM214" s="92"/>
      <c r="AN214" s="95"/>
      <c r="AO214" s="81"/>
      <c r="AP214" s="92"/>
      <c r="AQ214" s="338"/>
      <c r="AR214" s="385"/>
      <c r="AS214" s="375"/>
      <c r="AT214" s="375"/>
      <c r="AU214" s="375"/>
      <c r="AV214" s="340"/>
      <c r="AW214" s="375"/>
      <c r="AX214" s="375"/>
      <c r="AY214" s="375"/>
      <c r="AZ214" s="375"/>
      <c r="BA214" s="375"/>
      <c r="BB214" s="375"/>
      <c r="BC214" s="375"/>
      <c r="BD214" s="375"/>
      <c r="BE214" s="375"/>
      <c r="BF214" s="375"/>
      <c r="BG214" s="375"/>
      <c r="BH214" s="375"/>
      <c r="BI214" s="375"/>
      <c r="BJ214" s="375"/>
      <c r="BK214" s="375"/>
      <c r="BL214" s="375"/>
      <c r="BM214" s="375"/>
      <c r="BN214" s="375"/>
      <c r="BO214" s="375"/>
      <c r="BP214" s="375"/>
      <c r="BQ214" s="375"/>
      <c r="BR214" s="375"/>
      <c r="BS214" s="375"/>
      <c r="BT214" s="375"/>
      <c r="BU214" s="375"/>
      <c r="BV214" s="375"/>
      <c r="BW214" s="375"/>
      <c r="BX214" s="375"/>
      <c r="BY214" s="375"/>
      <c r="BZ214" s="375"/>
      <c r="CA214" s="375"/>
      <c r="CB214" s="375"/>
      <c r="CC214" s="375"/>
      <c r="CD214" s="375"/>
      <c r="CE214" s="375"/>
      <c r="CF214" s="375"/>
      <c r="CG214" s="375"/>
      <c r="CH214" s="375"/>
      <c r="CI214" s="375"/>
      <c r="CJ214" s="375"/>
      <c r="CK214" s="375"/>
      <c r="CL214" s="375"/>
      <c r="CM214" s="375"/>
      <c r="CN214" s="375"/>
      <c r="CO214" s="375"/>
      <c r="CP214" s="375"/>
      <c r="CQ214" s="375"/>
      <c r="CR214" s="375"/>
      <c r="CS214" s="375"/>
      <c r="CT214" s="375"/>
      <c r="CU214" s="375"/>
      <c r="CV214" s="375"/>
      <c r="CW214" s="375"/>
      <c r="CX214" s="375"/>
      <c r="CY214" s="375"/>
      <c r="CZ214" s="375"/>
      <c r="DA214" s="375"/>
      <c r="DB214" s="375"/>
      <c r="DC214" s="375"/>
      <c r="DD214" s="375"/>
      <c r="DE214" s="375"/>
      <c r="DF214" s="375"/>
      <c r="DG214" s="375"/>
      <c r="DH214" s="375"/>
      <c r="DI214" s="375"/>
      <c r="DJ214" s="375"/>
      <c r="DK214" s="375"/>
    </row>
    <row r="215" spans="1:115" s="37" customFormat="1" ht="12.75" customHeight="1" thickBot="1">
      <c r="A215" s="443"/>
      <c r="B215" s="46" t="s">
        <v>21</v>
      </c>
      <c r="C215" s="47"/>
      <c r="D215" s="48">
        <v>178.91</v>
      </c>
      <c r="E215" s="48">
        <v>-20.350000000000001</v>
      </c>
      <c r="F215" s="49">
        <v>167.6</v>
      </c>
      <c r="G215" s="262">
        <f>SUM(S215,W215,AE215,AI215,AQ215)</f>
        <v>128869</v>
      </c>
      <c r="H215" s="65"/>
      <c r="I215" s="65"/>
      <c r="J215" s="65"/>
      <c r="K215" s="65"/>
      <c r="L215" s="65"/>
      <c r="M215" s="65"/>
      <c r="N215" s="65"/>
      <c r="O215" s="65"/>
      <c r="P215" s="65"/>
      <c r="Q215" s="65">
        <v>85</v>
      </c>
      <c r="R215" s="65"/>
      <c r="S215" s="66">
        <v>13723</v>
      </c>
      <c r="T215" s="65"/>
      <c r="U215" s="65"/>
      <c r="V215" s="65"/>
      <c r="W215" s="66">
        <v>18472</v>
      </c>
      <c r="X215" s="65"/>
      <c r="Y215" s="65"/>
      <c r="Z215" s="65"/>
      <c r="AA215" s="65"/>
      <c r="AB215" s="65"/>
      <c r="AC215" s="65">
        <v>5</v>
      </c>
      <c r="AD215" s="65"/>
      <c r="AE215" s="66">
        <v>21393</v>
      </c>
      <c r="AF215" s="52"/>
      <c r="AG215" s="53">
        <f>SUM(AG211:AG214)</f>
        <v>44.099999999999994</v>
      </c>
      <c r="AH215" s="53"/>
      <c r="AI215" s="54">
        <v>60133</v>
      </c>
      <c r="AJ215" s="53"/>
      <c r="AK215" s="53">
        <f>SUM(AK211:AK213)</f>
        <v>10.7</v>
      </c>
      <c r="AL215" s="53"/>
      <c r="AM215" s="53"/>
      <c r="AN215" s="65"/>
      <c r="AO215" s="65">
        <f>SUM(AO211:AO213)</f>
        <v>22.8</v>
      </c>
      <c r="AP215" s="53"/>
      <c r="AQ215" s="328">
        <v>15148</v>
      </c>
      <c r="AR215" s="385"/>
      <c r="AS215" s="375"/>
      <c r="AT215" s="375"/>
      <c r="AU215" s="375"/>
      <c r="AV215" s="340"/>
      <c r="AW215" s="375"/>
      <c r="AX215" s="375"/>
      <c r="AY215" s="375"/>
      <c r="AZ215" s="375"/>
      <c r="BA215" s="375"/>
      <c r="BB215" s="375"/>
      <c r="BC215" s="375"/>
      <c r="BD215" s="375"/>
      <c r="BE215" s="375"/>
      <c r="BF215" s="375"/>
      <c r="BG215" s="375"/>
      <c r="BH215" s="375"/>
      <c r="BI215" s="375"/>
      <c r="BJ215" s="375"/>
      <c r="BK215" s="375"/>
      <c r="BL215" s="375"/>
      <c r="BM215" s="375"/>
      <c r="BN215" s="375"/>
      <c r="BO215" s="375"/>
      <c r="BP215" s="375"/>
      <c r="BQ215" s="375"/>
      <c r="BR215" s="375"/>
      <c r="BS215" s="375"/>
      <c r="BT215" s="375"/>
      <c r="BU215" s="375"/>
      <c r="BV215" s="375"/>
      <c r="BW215" s="375"/>
      <c r="BX215" s="375"/>
      <c r="BY215" s="375"/>
      <c r="BZ215" s="375"/>
      <c r="CA215" s="375"/>
      <c r="CB215" s="375"/>
      <c r="CC215" s="375"/>
      <c r="CD215" s="375"/>
      <c r="CE215" s="375"/>
      <c r="CF215" s="375"/>
      <c r="CG215" s="375"/>
      <c r="CH215" s="375"/>
      <c r="CI215" s="375"/>
      <c r="CJ215" s="375"/>
      <c r="CK215" s="375"/>
      <c r="CL215" s="375"/>
      <c r="CM215" s="375"/>
      <c r="CN215" s="375"/>
      <c r="CO215" s="375"/>
      <c r="CP215" s="375"/>
      <c r="CQ215" s="375"/>
      <c r="CR215" s="375"/>
      <c r="CS215" s="375"/>
      <c r="CT215" s="375"/>
      <c r="CU215" s="375"/>
      <c r="CV215" s="375"/>
      <c r="CW215" s="375"/>
      <c r="CX215" s="375"/>
      <c r="CY215" s="375"/>
      <c r="CZ215" s="375"/>
      <c r="DA215" s="375"/>
      <c r="DB215" s="375"/>
      <c r="DC215" s="375"/>
      <c r="DD215" s="375"/>
      <c r="DE215" s="375"/>
      <c r="DF215" s="375"/>
      <c r="DG215" s="375"/>
      <c r="DH215" s="375"/>
      <c r="DI215" s="375"/>
      <c r="DJ215" s="375"/>
      <c r="DK215" s="375"/>
    </row>
    <row r="216" spans="1:115" s="37" customFormat="1" ht="148.5" customHeight="1" thickTop="1">
      <c r="A216" s="444">
        <v>83</v>
      </c>
      <c r="B216" s="463" t="s">
        <v>4</v>
      </c>
      <c r="C216" s="465">
        <v>28</v>
      </c>
      <c r="D216" s="451"/>
      <c r="E216" s="451"/>
      <c r="F216" s="512"/>
      <c r="G216" s="214"/>
      <c r="H216" s="31"/>
      <c r="I216" s="34"/>
      <c r="J216" s="34"/>
      <c r="K216" s="34"/>
      <c r="L216" s="67" t="s">
        <v>67</v>
      </c>
      <c r="M216" s="34">
        <v>132.69999999999999</v>
      </c>
      <c r="N216" s="34"/>
      <c r="O216" s="34"/>
      <c r="P216" s="34"/>
      <c r="Q216" s="34"/>
      <c r="R216" s="34"/>
      <c r="S216" s="34"/>
      <c r="T216" s="34"/>
      <c r="U216" s="34"/>
      <c r="V216" s="35" t="s">
        <v>494</v>
      </c>
      <c r="W216" s="96" t="s">
        <v>495</v>
      </c>
      <c r="X216" s="34"/>
      <c r="Y216" s="34"/>
      <c r="Z216" s="35" t="s">
        <v>429</v>
      </c>
      <c r="AA216" s="36">
        <v>7508</v>
      </c>
      <c r="AB216" s="33" t="s">
        <v>48</v>
      </c>
      <c r="AC216" s="69">
        <v>10</v>
      </c>
      <c r="AD216" s="44" t="s">
        <v>376</v>
      </c>
      <c r="AE216" s="45">
        <v>3830</v>
      </c>
      <c r="AF216" s="33" t="s">
        <v>68</v>
      </c>
      <c r="AG216" s="58">
        <v>22.6</v>
      </c>
      <c r="AH216" s="35" t="s">
        <v>496</v>
      </c>
      <c r="AI216" s="59"/>
      <c r="AJ216" s="35" t="s">
        <v>74</v>
      </c>
      <c r="AK216" s="86">
        <v>10.7</v>
      </c>
      <c r="AL216" s="86"/>
      <c r="AM216" s="86"/>
      <c r="AN216" s="33" t="s">
        <v>241</v>
      </c>
      <c r="AO216" s="27">
        <v>21.8</v>
      </c>
      <c r="AP216" s="35" t="s">
        <v>498</v>
      </c>
      <c r="AQ216" s="330">
        <v>25091</v>
      </c>
      <c r="AR216" s="385"/>
      <c r="AS216" s="375"/>
      <c r="AT216" s="375"/>
      <c r="AU216" s="375"/>
      <c r="AV216" s="340"/>
      <c r="AW216" s="375"/>
      <c r="AX216" s="375"/>
      <c r="AY216" s="375"/>
      <c r="AZ216" s="375"/>
      <c r="BA216" s="375"/>
      <c r="BB216" s="375"/>
      <c r="BC216" s="375"/>
      <c r="BD216" s="375"/>
      <c r="BE216" s="375"/>
      <c r="BF216" s="375"/>
      <c r="BG216" s="375"/>
      <c r="BH216" s="375"/>
      <c r="BI216" s="375"/>
      <c r="BJ216" s="375"/>
      <c r="BK216" s="375"/>
      <c r="BL216" s="375"/>
      <c r="BM216" s="375"/>
      <c r="BN216" s="375"/>
      <c r="BO216" s="375"/>
      <c r="BP216" s="375"/>
      <c r="BQ216" s="375"/>
      <c r="BR216" s="375"/>
      <c r="BS216" s="375"/>
      <c r="BT216" s="375"/>
      <c r="BU216" s="375"/>
      <c r="BV216" s="375"/>
      <c r="BW216" s="375"/>
      <c r="BX216" s="375"/>
      <c r="BY216" s="375"/>
      <c r="BZ216" s="375"/>
      <c r="CA216" s="375"/>
      <c r="CB216" s="375"/>
      <c r="CC216" s="375"/>
      <c r="CD216" s="375"/>
      <c r="CE216" s="375"/>
      <c r="CF216" s="375"/>
      <c r="CG216" s="375"/>
      <c r="CH216" s="375"/>
      <c r="CI216" s="375"/>
      <c r="CJ216" s="375"/>
      <c r="CK216" s="375"/>
      <c r="CL216" s="375"/>
      <c r="CM216" s="375"/>
      <c r="CN216" s="375"/>
      <c r="CO216" s="375"/>
      <c r="CP216" s="375"/>
      <c r="CQ216" s="375"/>
      <c r="CR216" s="375"/>
      <c r="CS216" s="375"/>
      <c r="CT216" s="375"/>
      <c r="CU216" s="375"/>
      <c r="CV216" s="375"/>
      <c r="CW216" s="375"/>
      <c r="CX216" s="375"/>
      <c r="CY216" s="375"/>
      <c r="CZ216" s="375"/>
      <c r="DA216" s="375"/>
      <c r="DB216" s="375"/>
      <c r="DC216" s="375"/>
      <c r="DD216" s="375"/>
      <c r="DE216" s="375"/>
      <c r="DF216" s="375"/>
      <c r="DG216" s="375"/>
      <c r="DH216" s="375"/>
      <c r="DI216" s="375"/>
      <c r="DJ216" s="375"/>
      <c r="DK216" s="375"/>
    </row>
    <row r="217" spans="1:115" s="37" customFormat="1" ht="103.5" customHeight="1">
      <c r="A217" s="442"/>
      <c r="B217" s="464"/>
      <c r="C217" s="466"/>
      <c r="D217" s="452"/>
      <c r="E217" s="452"/>
      <c r="F217" s="513"/>
      <c r="G217" s="215"/>
      <c r="H217" s="40"/>
      <c r="I217" s="43"/>
      <c r="J217" s="43"/>
      <c r="K217" s="43"/>
      <c r="L217" s="85"/>
      <c r="M217" s="43"/>
      <c r="N217" s="43"/>
      <c r="O217" s="43"/>
      <c r="P217" s="43"/>
      <c r="Q217" s="43"/>
      <c r="R217" s="43"/>
      <c r="S217" s="43"/>
      <c r="T217" s="43"/>
      <c r="U217" s="43"/>
      <c r="V217" s="73" t="s">
        <v>492</v>
      </c>
      <c r="W217" s="74" t="s">
        <v>493</v>
      </c>
      <c r="X217" s="43"/>
      <c r="Y217" s="43"/>
      <c r="Z217" s="43"/>
      <c r="AA217" s="43"/>
      <c r="AB217" s="43"/>
      <c r="AC217" s="43"/>
      <c r="AD217" s="43"/>
      <c r="AE217" s="43"/>
      <c r="AF217" s="42" t="s">
        <v>193</v>
      </c>
      <c r="AG217" s="76">
        <v>7.1</v>
      </c>
      <c r="AH217" s="73" t="s">
        <v>497</v>
      </c>
      <c r="AI217" s="90"/>
      <c r="AJ217" s="76"/>
      <c r="AK217" s="76"/>
      <c r="AL217" s="76"/>
      <c r="AM217" s="76"/>
      <c r="AN217" s="42" t="s">
        <v>265</v>
      </c>
      <c r="AO217" s="39">
        <v>6.3</v>
      </c>
      <c r="AP217" s="73" t="s">
        <v>499</v>
      </c>
      <c r="AQ217" s="337">
        <v>3533</v>
      </c>
      <c r="AR217" s="385"/>
      <c r="AS217" s="375"/>
      <c r="AT217" s="375"/>
      <c r="AU217" s="375"/>
      <c r="AV217" s="340"/>
      <c r="AW217" s="375"/>
      <c r="AX217" s="375"/>
      <c r="AY217" s="375"/>
      <c r="AZ217" s="375"/>
      <c r="BA217" s="375"/>
      <c r="BB217" s="375"/>
      <c r="BC217" s="375"/>
      <c r="BD217" s="375"/>
      <c r="BE217" s="375"/>
      <c r="BF217" s="375"/>
      <c r="BG217" s="375"/>
      <c r="BH217" s="375"/>
      <c r="BI217" s="375"/>
      <c r="BJ217" s="375"/>
      <c r="BK217" s="375"/>
      <c r="BL217" s="375"/>
      <c r="BM217" s="375"/>
      <c r="BN217" s="375"/>
      <c r="BO217" s="375"/>
      <c r="BP217" s="375"/>
      <c r="BQ217" s="375"/>
      <c r="BR217" s="375"/>
      <c r="BS217" s="375"/>
      <c r="BT217" s="375"/>
      <c r="BU217" s="375"/>
      <c r="BV217" s="375"/>
      <c r="BW217" s="375"/>
      <c r="BX217" s="375"/>
      <c r="BY217" s="375"/>
      <c r="BZ217" s="375"/>
      <c r="CA217" s="375"/>
      <c r="CB217" s="375"/>
      <c r="CC217" s="375"/>
      <c r="CD217" s="375"/>
      <c r="CE217" s="375"/>
      <c r="CF217" s="375"/>
      <c r="CG217" s="375"/>
      <c r="CH217" s="375"/>
      <c r="CI217" s="375"/>
      <c r="CJ217" s="375"/>
      <c r="CK217" s="375"/>
      <c r="CL217" s="375"/>
      <c r="CM217" s="375"/>
      <c r="CN217" s="375"/>
      <c r="CO217" s="375"/>
      <c r="CP217" s="375"/>
      <c r="CQ217" s="375"/>
      <c r="CR217" s="375"/>
      <c r="CS217" s="375"/>
      <c r="CT217" s="375"/>
      <c r="CU217" s="375"/>
      <c r="CV217" s="375"/>
      <c r="CW217" s="375"/>
      <c r="CX217" s="375"/>
      <c r="CY217" s="375"/>
      <c r="CZ217" s="375"/>
      <c r="DA217" s="375"/>
      <c r="DB217" s="375"/>
      <c r="DC217" s="375"/>
      <c r="DD217" s="375"/>
      <c r="DE217" s="375"/>
      <c r="DF217" s="375"/>
      <c r="DG217" s="375"/>
      <c r="DH217" s="375"/>
      <c r="DI217" s="375"/>
      <c r="DJ217" s="375"/>
      <c r="DK217" s="375"/>
    </row>
    <row r="218" spans="1:115" s="37" customFormat="1" ht="12.75" customHeight="1" thickBot="1">
      <c r="A218" s="443"/>
      <c r="B218" s="46" t="s">
        <v>21</v>
      </c>
      <c r="C218" s="47"/>
      <c r="D218" s="48">
        <v>368.6</v>
      </c>
      <c r="E218" s="48">
        <v>116.09</v>
      </c>
      <c r="F218" s="49">
        <v>211.2</v>
      </c>
      <c r="G218" s="262">
        <f>SUM(W218,AA218,AE218,AI218,AQ218)</f>
        <v>328069</v>
      </c>
      <c r="H218" s="65"/>
      <c r="I218" s="65"/>
      <c r="J218" s="65"/>
      <c r="K218" s="65"/>
      <c r="L218" s="65"/>
      <c r="M218" s="65">
        <v>132.69999999999999</v>
      </c>
      <c r="N218" s="65"/>
      <c r="O218" s="65"/>
      <c r="P218" s="65"/>
      <c r="Q218" s="65"/>
      <c r="R218" s="65"/>
      <c r="S218" s="65"/>
      <c r="T218" s="65"/>
      <c r="U218" s="65"/>
      <c r="V218" s="65"/>
      <c r="W218" s="66">
        <v>129822</v>
      </c>
      <c r="X218" s="65"/>
      <c r="Y218" s="65"/>
      <c r="Z218" s="65"/>
      <c r="AA218" s="66">
        <v>7508</v>
      </c>
      <c r="AB218" s="65"/>
      <c r="AC218" s="65">
        <v>10</v>
      </c>
      <c r="AD218" s="65"/>
      <c r="AE218" s="66">
        <v>3830</v>
      </c>
      <c r="AF218" s="52"/>
      <c r="AG218" s="53">
        <f>SUM(AG216:AG217)</f>
        <v>29.700000000000003</v>
      </c>
      <c r="AH218" s="53"/>
      <c r="AI218" s="54">
        <v>158285</v>
      </c>
      <c r="AJ218" s="53"/>
      <c r="AK218" s="53">
        <f>SUM(AK216:AK217)</f>
        <v>10.7</v>
      </c>
      <c r="AL218" s="53"/>
      <c r="AM218" s="53"/>
      <c r="AN218" s="65"/>
      <c r="AO218" s="65">
        <f>SUM(AO216:AO217)</f>
        <v>28.1</v>
      </c>
      <c r="AP218" s="53"/>
      <c r="AQ218" s="328">
        <v>28624</v>
      </c>
      <c r="AR218" s="385"/>
      <c r="AS218" s="375"/>
      <c r="AT218" s="375"/>
      <c r="AU218" s="375"/>
      <c r="AV218" s="340"/>
      <c r="AW218" s="375"/>
      <c r="AX218" s="375"/>
      <c r="AY218" s="375"/>
      <c r="AZ218" s="375"/>
      <c r="BA218" s="375"/>
      <c r="BB218" s="375"/>
      <c r="BC218" s="375"/>
      <c r="BD218" s="375"/>
      <c r="BE218" s="375"/>
      <c r="BF218" s="375"/>
      <c r="BG218" s="375"/>
      <c r="BH218" s="375"/>
      <c r="BI218" s="375"/>
      <c r="BJ218" s="375"/>
      <c r="BK218" s="375"/>
      <c r="BL218" s="375"/>
      <c r="BM218" s="375"/>
      <c r="BN218" s="375"/>
      <c r="BO218" s="375"/>
      <c r="BP218" s="375"/>
      <c r="BQ218" s="375"/>
      <c r="BR218" s="375"/>
      <c r="BS218" s="375"/>
      <c r="BT218" s="375"/>
      <c r="BU218" s="375"/>
      <c r="BV218" s="375"/>
      <c r="BW218" s="375"/>
      <c r="BX218" s="375"/>
      <c r="BY218" s="375"/>
      <c r="BZ218" s="375"/>
      <c r="CA218" s="375"/>
      <c r="CB218" s="375"/>
      <c r="CC218" s="375"/>
      <c r="CD218" s="375"/>
      <c r="CE218" s="375"/>
      <c r="CF218" s="375"/>
      <c r="CG218" s="375"/>
      <c r="CH218" s="375"/>
      <c r="CI218" s="375"/>
      <c r="CJ218" s="375"/>
      <c r="CK218" s="375"/>
      <c r="CL218" s="375"/>
      <c r="CM218" s="375"/>
      <c r="CN218" s="375"/>
      <c r="CO218" s="375"/>
      <c r="CP218" s="375"/>
      <c r="CQ218" s="375"/>
      <c r="CR218" s="375"/>
      <c r="CS218" s="375"/>
      <c r="CT218" s="375"/>
      <c r="CU218" s="375"/>
      <c r="CV218" s="375"/>
      <c r="CW218" s="375"/>
      <c r="CX218" s="375"/>
      <c r="CY218" s="375"/>
      <c r="CZ218" s="375"/>
      <c r="DA218" s="375"/>
      <c r="DB218" s="375"/>
      <c r="DC218" s="375"/>
      <c r="DD218" s="375"/>
      <c r="DE218" s="375"/>
      <c r="DF218" s="375"/>
      <c r="DG218" s="375"/>
      <c r="DH218" s="375"/>
      <c r="DI218" s="375"/>
      <c r="DJ218" s="375"/>
      <c r="DK218" s="375"/>
    </row>
    <row r="219" spans="1:115" s="98" customFormat="1" ht="99.75" customHeight="1" thickTop="1">
      <c r="A219" s="444">
        <v>84</v>
      </c>
      <c r="B219" s="463" t="s">
        <v>4</v>
      </c>
      <c r="C219" s="465">
        <v>30</v>
      </c>
      <c r="D219" s="451"/>
      <c r="E219" s="451"/>
      <c r="F219" s="515"/>
      <c r="G219" s="237"/>
      <c r="H219" s="239"/>
      <c r="I219" s="239"/>
      <c r="J219" s="97" t="s">
        <v>431</v>
      </c>
      <c r="K219" s="59">
        <v>250517</v>
      </c>
      <c r="L219" s="58"/>
      <c r="M219" s="58"/>
      <c r="N219" s="58"/>
      <c r="O219" s="58"/>
      <c r="P219" s="31" t="s">
        <v>243</v>
      </c>
      <c r="Q219" s="58">
        <v>153</v>
      </c>
      <c r="R219" s="35" t="s">
        <v>506</v>
      </c>
      <c r="S219" s="59">
        <v>115318</v>
      </c>
      <c r="T219" s="58"/>
      <c r="U219" s="58"/>
      <c r="V219" s="97" t="s">
        <v>432</v>
      </c>
      <c r="W219" s="59">
        <v>36033</v>
      </c>
      <c r="X219" s="58"/>
      <c r="Y219" s="58"/>
      <c r="Z219" s="97" t="s">
        <v>430</v>
      </c>
      <c r="AA219" s="59">
        <v>11465</v>
      </c>
      <c r="AB219" s="33" t="s">
        <v>37</v>
      </c>
      <c r="AC219" s="58">
        <v>12.5</v>
      </c>
      <c r="AD219" s="44" t="s">
        <v>503</v>
      </c>
      <c r="AE219" s="77">
        <v>13527</v>
      </c>
      <c r="AF219" s="33" t="s">
        <v>244</v>
      </c>
      <c r="AG219" s="58">
        <v>19</v>
      </c>
      <c r="AH219" s="35" t="s">
        <v>500</v>
      </c>
      <c r="AI219" s="59">
        <v>5650</v>
      </c>
      <c r="AJ219" s="97" t="s">
        <v>39</v>
      </c>
      <c r="AK219" s="58">
        <v>1.1000000000000001</v>
      </c>
      <c r="AL219" s="58"/>
      <c r="AM219" s="58"/>
      <c r="AN219" s="33" t="s">
        <v>245</v>
      </c>
      <c r="AO219" s="58">
        <v>18.100000000000001</v>
      </c>
      <c r="AP219" s="35" t="s">
        <v>501</v>
      </c>
      <c r="AQ219" s="330">
        <v>17034</v>
      </c>
      <c r="AR219" s="386"/>
      <c r="AS219" s="378"/>
      <c r="AT219" s="378"/>
      <c r="AU219" s="378"/>
      <c r="AV219" s="380"/>
      <c r="AW219" s="378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  <c r="CI219" s="378"/>
      <c r="CJ219" s="378"/>
      <c r="CK219" s="378"/>
      <c r="CL219" s="378"/>
      <c r="CM219" s="378"/>
      <c r="CN219" s="378"/>
      <c r="CO219" s="378"/>
      <c r="CP219" s="378"/>
      <c r="CQ219" s="378"/>
      <c r="CR219" s="378"/>
      <c r="CS219" s="378"/>
      <c r="CT219" s="378"/>
      <c r="CU219" s="378"/>
      <c r="CV219" s="378"/>
      <c r="CW219" s="378"/>
      <c r="CX219" s="378"/>
      <c r="CY219" s="378"/>
      <c r="CZ219" s="378"/>
      <c r="DA219" s="378"/>
      <c r="DB219" s="378"/>
      <c r="DC219" s="378"/>
      <c r="DD219" s="378"/>
      <c r="DE219" s="378"/>
      <c r="DF219" s="378"/>
      <c r="DG219" s="378"/>
      <c r="DH219" s="378"/>
      <c r="DI219" s="378"/>
      <c r="DJ219" s="378"/>
      <c r="DK219" s="378"/>
    </row>
    <row r="220" spans="1:115" s="98" customFormat="1" ht="111" customHeight="1">
      <c r="A220" s="442"/>
      <c r="B220" s="464"/>
      <c r="C220" s="466"/>
      <c r="D220" s="452"/>
      <c r="E220" s="452"/>
      <c r="F220" s="516"/>
      <c r="G220" s="238"/>
      <c r="H220" s="210"/>
      <c r="I220" s="210"/>
      <c r="J220" s="44" t="s">
        <v>504</v>
      </c>
      <c r="K220" s="99">
        <v>11206</v>
      </c>
      <c r="L220" s="86"/>
      <c r="M220" s="86"/>
      <c r="N220" s="86"/>
      <c r="O220" s="86"/>
      <c r="P220" s="30"/>
      <c r="Q220" s="86"/>
      <c r="R220" s="44"/>
      <c r="S220" s="77"/>
      <c r="T220" s="86"/>
      <c r="U220" s="86"/>
      <c r="V220" s="44" t="s">
        <v>505</v>
      </c>
      <c r="W220" s="77">
        <v>1361</v>
      </c>
      <c r="X220" s="86"/>
      <c r="Y220" s="86"/>
      <c r="Z220" s="86"/>
      <c r="AA220" s="86"/>
      <c r="AB220" s="86"/>
      <c r="AC220" s="86"/>
      <c r="AD220" s="100"/>
      <c r="AE220" s="90"/>
      <c r="AF220" s="42" t="s">
        <v>194</v>
      </c>
      <c r="AG220" s="86">
        <v>7.1</v>
      </c>
      <c r="AH220" s="86"/>
      <c r="AI220" s="86"/>
      <c r="AJ220" s="101" t="s">
        <v>40</v>
      </c>
      <c r="AK220" s="86">
        <v>1.1000000000000001</v>
      </c>
      <c r="AL220" s="86"/>
      <c r="AM220" s="86"/>
      <c r="AN220" s="42" t="s">
        <v>246</v>
      </c>
      <c r="AO220" s="86">
        <v>2.9</v>
      </c>
      <c r="AP220" s="73" t="s">
        <v>502</v>
      </c>
      <c r="AQ220" s="334">
        <v>17853</v>
      </c>
      <c r="AR220" s="386"/>
      <c r="AS220" s="378"/>
      <c r="AT220" s="378"/>
      <c r="AU220" s="378"/>
      <c r="AV220" s="380"/>
      <c r="AW220" s="378"/>
      <c r="AX220" s="378"/>
      <c r="AY220" s="378"/>
      <c r="AZ220" s="378"/>
      <c r="BA220" s="378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  <c r="CI220" s="378"/>
      <c r="CJ220" s="378"/>
      <c r="CK220" s="378"/>
      <c r="CL220" s="378"/>
      <c r="CM220" s="378"/>
      <c r="CN220" s="378"/>
      <c r="CO220" s="378"/>
      <c r="CP220" s="378"/>
      <c r="CQ220" s="378"/>
      <c r="CR220" s="378"/>
      <c r="CS220" s="378"/>
      <c r="CT220" s="378"/>
      <c r="CU220" s="378"/>
      <c r="CV220" s="378"/>
      <c r="CW220" s="378"/>
      <c r="CX220" s="378"/>
      <c r="CY220" s="378"/>
      <c r="CZ220" s="378"/>
      <c r="DA220" s="378"/>
      <c r="DB220" s="378"/>
      <c r="DC220" s="378"/>
      <c r="DD220" s="378"/>
      <c r="DE220" s="378"/>
      <c r="DF220" s="378"/>
      <c r="DG220" s="378"/>
      <c r="DH220" s="378"/>
      <c r="DI220" s="378"/>
      <c r="DJ220" s="378"/>
      <c r="DK220" s="378"/>
    </row>
    <row r="221" spans="1:115" s="98" customFormat="1" ht="13.5" customHeight="1" thickBot="1">
      <c r="A221" s="443"/>
      <c r="B221" s="46" t="s">
        <v>21</v>
      </c>
      <c r="C221" s="102"/>
      <c r="D221" s="48">
        <v>211.06</v>
      </c>
      <c r="E221" s="48">
        <v>10.88</v>
      </c>
      <c r="F221" s="49">
        <v>214.8</v>
      </c>
      <c r="G221" s="262">
        <f>SUM(K221,S221,W221,AA221,AE221,AI221,AQ221)</f>
        <v>479964</v>
      </c>
      <c r="H221" s="53"/>
      <c r="I221" s="54"/>
      <c r="J221" s="53"/>
      <c r="K221" s="54">
        <v>261723</v>
      </c>
      <c r="L221" s="53"/>
      <c r="M221" s="53"/>
      <c r="N221" s="53"/>
      <c r="O221" s="53"/>
      <c r="P221" s="53"/>
      <c r="Q221" s="53">
        <f>SUM(Q219:Q220)</f>
        <v>153</v>
      </c>
      <c r="R221" s="53"/>
      <c r="S221" s="54">
        <v>115318</v>
      </c>
      <c r="T221" s="53"/>
      <c r="U221" s="53"/>
      <c r="V221" s="53"/>
      <c r="W221" s="54">
        <v>37394</v>
      </c>
      <c r="X221" s="53"/>
      <c r="Y221" s="53"/>
      <c r="Z221" s="53"/>
      <c r="AA221" s="54">
        <v>11465</v>
      </c>
      <c r="AB221" s="53"/>
      <c r="AC221" s="53">
        <v>12.5</v>
      </c>
      <c r="AD221" s="53"/>
      <c r="AE221" s="54">
        <v>13527</v>
      </c>
      <c r="AF221" s="52"/>
      <c r="AG221" s="53">
        <f>SUM(AG219:AG220)</f>
        <v>26.1</v>
      </c>
      <c r="AH221" s="53"/>
      <c r="AI221" s="54">
        <v>5650</v>
      </c>
      <c r="AJ221" s="53"/>
      <c r="AK221" s="53">
        <f>SUM(AK219:AK220)</f>
        <v>2.2000000000000002</v>
      </c>
      <c r="AL221" s="53"/>
      <c r="AM221" s="53"/>
      <c r="AN221" s="53"/>
      <c r="AO221" s="53">
        <f>SUM(AO219:AO220)</f>
        <v>21</v>
      </c>
      <c r="AP221" s="53"/>
      <c r="AQ221" s="328">
        <v>34887</v>
      </c>
      <c r="AR221" s="386"/>
      <c r="AS221" s="378"/>
      <c r="AT221" s="378"/>
      <c r="AU221" s="378"/>
      <c r="AV221" s="380"/>
      <c r="AW221" s="378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  <c r="CI221" s="378"/>
      <c r="CJ221" s="378"/>
      <c r="CK221" s="378"/>
      <c r="CL221" s="378"/>
      <c r="CM221" s="378"/>
      <c r="CN221" s="378"/>
      <c r="CO221" s="378"/>
      <c r="CP221" s="378"/>
      <c r="CQ221" s="378"/>
      <c r="CR221" s="378"/>
      <c r="CS221" s="378"/>
      <c r="CT221" s="378"/>
      <c r="CU221" s="378"/>
      <c r="CV221" s="378"/>
      <c r="CW221" s="378"/>
      <c r="CX221" s="378"/>
      <c r="CY221" s="378"/>
      <c r="CZ221" s="378"/>
      <c r="DA221" s="378"/>
      <c r="DB221" s="378"/>
      <c r="DC221" s="378"/>
      <c r="DD221" s="378"/>
      <c r="DE221" s="378"/>
      <c r="DF221" s="378"/>
      <c r="DG221" s="378"/>
      <c r="DH221" s="378"/>
      <c r="DI221" s="378"/>
      <c r="DJ221" s="378"/>
      <c r="DK221" s="378"/>
    </row>
    <row r="222" spans="1:115" s="37" customFormat="1" ht="57.75" customHeight="1" thickTop="1">
      <c r="A222" s="444">
        <v>85</v>
      </c>
      <c r="B222" s="463" t="s">
        <v>4</v>
      </c>
      <c r="C222" s="465">
        <v>35</v>
      </c>
      <c r="D222" s="451"/>
      <c r="E222" s="451"/>
      <c r="F222" s="512"/>
      <c r="G222" s="232"/>
      <c r="H222" s="103"/>
      <c r="I222" s="104"/>
      <c r="J222" s="104"/>
      <c r="K222" s="104"/>
      <c r="L222" s="34"/>
      <c r="M222" s="34"/>
      <c r="N222" s="34"/>
      <c r="O222" s="34"/>
      <c r="P222" s="31" t="s">
        <v>69</v>
      </c>
      <c r="Q222" s="34">
        <v>17</v>
      </c>
      <c r="R222" s="34"/>
      <c r="S222" s="34"/>
      <c r="T222" s="34"/>
      <c r="U222" s="34"/>
      <c r="V222" s="35" t="s">
        <v>509</v>
      </c>
      <c r="W222" s="70">
        <v>76469</v>
      </c>
      <c r="X222" s="31"/>
      <c r="Y222" s="34"/>
      <c r="Z222" s="67" t="s">
        <v>435</v>
      </c>
      <c r="AA222" s="36">
        <v>100738</v>
      </c>
      <c r="AB222" s="33" t="s">
        <v>45</v>
      </c>
      <c r="AC222" s="234">
        <v>8.4</v>
      </c>
      <c r="AD222" s="44" t="s">
        <v>507</v>
      </c>
      <c r="AE222" s="45">
        <v>14514</v>
      </c>
      <c r="AF222" s="33" t="s">
        <v>70</v>
      </c>
      <c r="AG222" s="67">
        <v>15.3</v>
      </c>
      <c r="AH222" s="67"/>
      <c r="AI222" s="67"/>
      <c r="AJ222" s="35" t="s">
        <v>74</v>
      </c>
      <c r="AK222" s="58">
        <v>10.7</v>
      </c>
      <c r="AL222" s="58"/>
      <c r="AM222" s="58"/>
      <c r="AN222" s="33" t="s">
        <v>72</v>
      </c>
      <c r="AO222" s="34">
        <v>17.8</v>
      </c>
      <c r="AP222" s="35" t="s">
        <v>433</v>
      </c>
      <c r="AQ222" s="331">
        <v>4399</v>
      </c>
      <c r="AR222" s="385"/>
      <c r="AS222" s="375"/>
      <c r="AT222" s="375"/>
      <c r="AU222" s="375"/>
      <c r="AV222" s="340"/>
      <c r="AW222" s="375"/>
      <c r="AX222" s="375"/>
      <c r="AY222" s="375"/>
      <c r="AZ222" s="375"/>
      <c r="BA222" s="375"/>
      <c r="BB222" s="375"/>
      <c r="BC222" s="375"/>
      <c r="BD222" s="375"/>
      <c r="BE222" s="375"/>
      <c r="BF222" s="375"/>
      <c r="BG222" s="375"/>
      <c r="BH222" s="375"/>
      <c r="BI222" s="375"/>
      <c r="BJ222" s="375"/>
      <c r="BK222" s="375"/>
      <c r="BL222" s="375"/>
      <c r="BM222" s="375"/>
      <c r="BN222" s="375"/>
      <c r="BO222" s="375"/>
      <c r="BP222" s="375"/>
      <c r="BQ222" s="375"/>
      <c r="BR222" s="375"/>
      <c r="BS222" s="375"/>
      <c r="BT222" s="375"/>
      <c r="BU222" s="375"/>
      <c r="BV222" s="375"/>
      <c r="BW222" s="375"/>
      <c r="BX222" s="375"/>
      <c r="BY222" s="375"/>
      <c r="BZ222" s="375"/>
      <c r="CA222" s="375"/>
      <c r="CB222" s="375"/>
      <c r="CC222" s="375"/>
      <c r="CD222" s="375"/>
      <c r="CE222" s="375"/>
      <c r="CF222" s="375"/>
      <c r="CG222" s="375"/>
      <c r="CH222" s="375"/>
      <c r="CI222" s="375"/>
      <c r="CJ222" s="375"/>
      <c r="CK222" s="375"/>
      <c r="CL222" s="375"/>
      <c r="CM222" s="375"/>
      <c r="CN222" s="375"/>
      <c r="CO222" s="375"/>
      <c r="CP222" s="375"/>
      <c r="CQ222" s="375"/>
      <c r="CR222" s="375"/>
      <c r="CS222" s="375"/>
      <c r="CT222" s="375"/>
      <c r="CU222" s="375"/>
      <c r="CV222" s="375"/>
      <c r="CW222" s="375"/>
      <c r="CX222" s="375"/>
      <c r="CY222" s="375"/>
      <c r="CZ222" s="375"/>
      <c r="DA222" s="375"/>
      <c r="DB222" s="375"/>
      <c r="DC222" s="375"/>
      <c r="DD222" s="375"/>
      <c r="DE222" s="375"/>
      <c r="DF222" s="375"/>
      <c r="DG222" s="375"/>
      <c r="DH222" s="375"/>
      <c r="DI222" s="375"/>
      <c r="DJ222" s="375"/>
      <c r="DK222" s="375"/>
    </row>
    <row r="223" spans="1:115" s="37" customFormat="1" ht="23.25" customHeight="1">
      <c r="A223" s="442"/>
      <c r="B223" s="500"/>
      <c r="C223" s="511"/>
      <c r="D223" s="460"/>
      <c r="E223" s="460"/>
      <c r="F223" s="513"/>
      <c r="G223" s="233"/>
      <c r="H223" s="105"/>
      <c r="I223" s="106"/>
      <c r="J223" s="106"/>
      <c r="K223" s="106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73" t="s">
        <v>508</v>
      </c>
      <c r="W223" s="75">
        <v>49649</v>
      </c>
      <c r="X223" s="39"/>
      <c r="Y223" s="43"/>
      <c r="Z223" s="43"/>
      <c r="AA223" s="43"/>
      <c r="AB223" s="43"/>
      <c r="AC223" s="43"/>
      <c r="AD223" s="43"/>
      <c r="AE223" s="43"/>
      <c r="AF223" s="42" t="s">
        <v>71</v>
      </c>
      <c r="AG223" s="76">
        <v>3</v>
      </c>
      <c r="AH223" s="76"/>
      <c r="AI223" s="76"/>
      <c r="AJ223" s="76"/>
      <c r="AK223" s="76"/>
      <c r="AL223" s="76"/>
      <c r="AM223" s="76"/>
      <c r="AN223" s="42" t="s">
        <v>215</v>
      </c>
      <c r="AO223" s="43">
        <v>3</v>
      </c>
      <c r="AP223" s="73" t="s">
        <v>434</v>
      </c>
      <c r="AQ223" s="337">
        <v>28101</v>
      </c>
      <c r="AR223" s="385"/>
      <c r="AS223" s="375"/>
      <c r="AT223" s="375"/>
      <c r="AU223" s="375"/>
      <c r="AV223" s="340"/>
      <c r="AW223" s="375"/>
      <c r="AX223" s="375"/>
      <c r="AY223" s="375"/>
      <c r="AZ223" s="375"/>
      <c r="BA223" s="375"/>
      <c r="BB223" s="375"/>
      <c r="BC223" s="375"/>
      <c r="BD223" s="375"/>
      <c r="BE223" s="375"/>
      <c r="BF223" s="375"/>
      <c r="BG223" s="375"/>
      <c r="BH223" s="375"/>
      <c r="BI223" s="375"/>
      <c r="BJ223" s="375"/>
      <c r="BK223" s="375"/>
      <c r="BL223" s="375"/>
      <c r="BM223" s="375"/>
      <c r="BN223" s="375"/>
      <c r="BO223" s="375"/>
      <c r="BP223" s="375"/>
      <c r="BQ223" s="375"/>
      <c r="BR223" s="375"/>
      <c r="BS223" s="375"/>
      <c r="BT223" s="375"/>
      <c r="BU223" s="375"/>
      <c r="BV223" s="375"/>
      <c r="BW223" s="375"/>
      <c r="BX223" s="375"/>
      <c r="BY223" s="375"/>
      <c r="BZ223" s="375"/>
      <c r="CA223" s="375"/>
      <c r="CB223" s="375"/>
      <c r="CC223" s="375"/>
      <c r="CD223" s="375"/>
      <c r="CE223" s="375"/>
      <c r="CF223" s="375"/>
      <c r="CG223" s="375"/>
      <c r="CH223" s="375"/>
      <c r="CI223" s="375"/>
      <c r="CJ223" s="375"/>
      <c r="CK223" s="375"/>
      <c r="CL223" s="375"/>
      <c r="CM223" s="375"/>
      <c r="CN223" s="375"/>
      <c r="CO223" s="375"/>
      <c r="CP223" s="375"/>
      <c r="CQ223" s="375"/>
      <c r="CR223" s="375"/>
      <c r="CS223" s="375"/>
      <c r="CT223" s="375"/>
      <c r="CU223" s="375"/>
      <c r="CV223" s="375"/>
      <c r="CW223" s="375"/>
      <c r="CX223" s="375"/>
      <c r="CY223" s="375"/>
      <c r="CZ223" s="375"/>
      <c r="DA223" s="375"/>
      <c r="DB223" s="375"/>
      <c r="DC223" s="375"/>
      <c r="DD223" s="375"/>
      <c r="DE223" s="375"/>
      <c r="DF223" s="375"/>
      <c r="DG223" s="375"/>
      <c r="DH223" s="375"/>
      <c r="DI223" s="375"/>
      <c r="DJ223" s="375"/>
      <c r="DK223" s="375"/>
    </row>
    <row r="224" spans="1:115" s="37" customFormat="1" ht="24" customHeight="1">
      <c r="A224" s="442"/>
      <c r="B224" s="500"/>
      <c r="C224" s="511"/>
      <c r="D224" s="460"/>
      <c r="E224" s="460"/>
      <c r="F224" s="513"/>
      <c r="G224" s="233"/>
      <c r="H224" s="105"/>
      <c r="I224" s="106"/>
      <c r="J224" s="106"/>
      <c r="K224" s="106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73"/>
      <c r="W224" s="43"/>
      <c r="X224" s="39"/>
      <c r="Y224" s="43"/>
      <c r="Z224" s="43"/>
      <c r="AA224" s="43"/>
      <c r="AB224" s="43"/>
      <c r="AC224" s="43"/>
      <c r="AD224" s="43"/>
      <c r="AE224" s="43"/>
      <c r="AF224" s="42"/>
      <c r="AG224" s="76"/>
      <c r="AH224" s="86"/>
      <c r="AI224" s="86"/>
      <c r="AJ224" s="44" t="s">
        <v>49</v>
      </c>
      <c r="AK224" s="76">
        <v>0.6</v>
      </c>
      <c r="AL224" s="76"/>
      <c r="AM224" s="76"/>
      <c r="AN224" s="40"/>
      <c r="AO224" s="43"/>
      <c r="AP224" s="86"/>
      <c r="AQ224" s="336"/>
      <c r="AR224" s="385"/>
      <c r="AS224" s="375"/>
      <c r="AT224" s="375"/>
      <c r="AU224" s="375"/>
      <c r="AV224" s="340"/>
      <c r="AW224" s="375"/>
      <c r="AX224" s="375"/>
      <c r="AY224" s="375"/>
      <c r="AZ224" s="375"/>
      <c r="BA224" s="375"/>
      <c r="BB224" s="375"/>
      <c r="BC224" s="375"/>
      <c r="BD224" s="375"/>
      <c r="BE224" s="375"/>
      <c r="BF224" s="375"/>
      <c r="BG224" s="375"/>
      <c r="BH224" s="375"/>
      <c r="BI224" s="375"/>
      <c r="BJ224" s="375"/>
      <c r="BK224" s="375"/>
      <c r="BL224" s="375"/>
      <c r="BM224" s="375"/>
      <c r="BN224" s="375"/>
      <c r="BO224" s="375"/>
      <c r="BP224" s="375"/>
      <c r="BQ224" s="375"/>
      <c r="BR224" s="375"/>
      <c r="BS224" s="375"/>
      <c r="BT224" s="375"/>
      <c r="BU224" s="375"/>
      <c r="BV224" s="375"/>
      <c r="BW224" s="375"/>
      <c r="BX224" s="375"/>
      <c r="BY224" s="375"/>
      <c r="BZ224" s="375"/>
      <c r="CA224" s="375"/>
      <c r="CB224" s="375"/>
      <c r="CC224" s="375"/>
      <c r="CD224" s="375"/>
      <c r="CE224" s="375"/>
      <c r="CF224" s="375"/>
      <c r="CG224" s="375"/>
      <c r="CH224" s="375"/>
      <c r="CI224" s="375"/>
      <c r="CJ224" s="375"/>
      <c r="CK224" s="375"/>
      <c r="CL224" s="375"/>
      <c r="CM224" s="375"/>
      <c r="CN224" s="375"/>
      <c r="CO224" s="375"/>
      <c r="CP224" s="375"/>
      <c r="CQ224" s="375"/>
      <c r="CR224" s="375"/>
      <c r="CS224" s="375"/>
      <c r="CT224" s="375"/>
      <c r="CU224" s="375"/>
      <c r="CV224" s="375"/>
      <c r="CW224" s="375"/>
      <c r="CX224" s="375"/>
      <c r="CY224" s="375"/>
      <c r="CZ224" s="375"/>
      <c r="DA224" s="375"/>
      <c r="DB224" s="375"/>
      <c r="DC224" s="375"/>
      <c r="DD224" s="375"/>
      <c r="DE224" s="375"/>
      <c r="DF224" s="375"/>
      <c r="DG224" s="375"/>
      <c r="DH224" s="375"/>
      <c r="DI224" s="375"/>
      <c r="DJ224" s="375"/>
      <c r="DK224" s="375"/>
    </row>
    <row r="225" spans="1:115" s="37" customFormat="1" ht="23.25" customHeight="1">
      <c r="A225" s="442"/>
      <c r="B225" s="464"/>
      <c r="C225" s="466"/>
      <c r="D225" s="452"/>
      <c r="E225" s="452"/>
      <c r="F225" s="514"/>
      <c r="G225" s="233"/>
      <c r="H225" s="107"/>
      <c r="I225" s="108"/>
      <c r="J225" s="108"/>
      <c r="K225" s="108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6"/>
      <c r="Y225" s="233"/>
      <c r="Z225" s="233"/>
      <c r="AA225" s="233"/>
      <c r="AB225" s="233"/>
      <c r="AC225" s="233"/>
      <c r="AD225" s="233"/>
      <c r="AE225" s="233"/>
      <c r="AF225" s="109"/>
      <c r="AG225" s="238"/>
      <c r="AH225" s="238"/>
      <c r="AI225" s="238"/>
      <c r="AJ225" s="44" t="s">
        <v>50</v>
      </c>
      <c r="AK225" s="238">
        <v>0.5</v>
      </c>
      <c r="AL225" s="238"/>
      <c r="AM225" s="238"/>
      <c r="AN225" s="62" t="s">
        <v>73</v>
      </c>
      <c r="AO225" s="233">
        <v>11.2</v>
      </c>
      <c r="AP225" s="238"/>
      <c r="AQ225" s="329"/>
      <c r="AR225" s="385"/>
      <c r="AS225" s="375"/>
      <c r="AT225" s="375"/>
      <c r="AU225" s="375"/>
      <c r="AV225" s="340"/>
      <c r="AW225" s="375"/>
      <c r="AX225" s="375"/>
      <c r="AY225" s="375"/>
      <c r="AZ225" s="375"/>
      <c r="BA225" s="375"/>
      <c r="BB225" s="375"/>
      <c r="BC225" s="375"/>
      <c r="BD225" s="375"/>
      <c r="BE225" s="375"/>
      <c r="BF225" s="375"/>
      <c r="BG225" s="375"/>
      <c r="BH225" s="375"/>
      <c r="BI225" s="375"/>
      <c r="BJ225" s="375"/>
      <c r="BK225" s="375"/>
      <c r="BL225" s="375"/>
      <c r="BM225" s="375"/>
      <c r="BN225" s="375"/>
      <c r="BO225" s="375"/>
      <c r="BP225" s="375"/>
      <c r="BQ225" s="375"/>
      <c r="BR225" s="375"/>
      <c r="BS225" s="375"/>
      <c r="BT225" s="375"/>
      <c r="BU225" s="375"/>
      <c r="BV225" s="375"/>
      <c r="BW225" s="375"/>
      <c r="BX225" s="375"/>
      <c r="BY225" s="375"/>
      <c r="BZ225" s="375"/>
      <c r="CA225" s="375"/>
      <c r="CB225" s="375"/>
      <c r="CC225" s="375"/>
      <c r="CD225" s="375"/>
      <c r="CE225" s="375"/>
      <c r="CF225" s="375"/>
      <c r="CG225" s="375"/>
      <c r="CH225" s="375"/>
      <c r="CI225" s="375"/>
      <c r="CJ225" s="375"/>
      <c r="CK225" s="375"/>
      <c r="CL225" s="375"/>
      <c r="CM225" s="375"/>
      <c r="CN225" s="375"/>
      <c r="CO225" s="375"/>
      <c r="CP225" s="375"/>
      <c r="CQ225" s="375"/>
      <c r="CR225" s="375"/>
      <c r="CS225" s="375"/>
      <c r="CT225" s="375"/>
      <c r="CU225" s="375"/>
      <c r="CV225" s="375"/>
      <c r="CW225" s="375"/>
      <c r="CX225" s="375"/>
      <c r="CY225" s="375"/>
      <c r="CZ225" s="375"/>
      <c r="DA225" s="375"/>
      <c r="DB225" s="375"/>
      <c r="DC225" s="375"/>
      <c r="DD225" s="375"/>
      <c r="DE225" s="375"/>
      <c r="DF225" s="375"/>
      <c r="DG225" s="375"/>
      <c r="DH225" s="375"/>
      <c r="DI225" s="375"/>
      <c r="DJ225" s="375"/>
      <c r="DK225" s="375"/>
    </row>
    <row r="226" spans="1:115" s="37" customFormat="1" ht="13.5" customHeight="1" thickBot="1">
      <c r="A226" s="443"/>
      <c r="B226" s="46" t="s">
        <v>21</v>
      </c>
      <c r="C226" s="47"/>
      <c r="D226" s="48">
        <v>203.36</v>
      </c>
      <c r="E226" s="48">
        <v>-74.349999999999994</v>
      </c>
      <c r="F226" s="49">
        <v>87.5</v>
      </c>
      <c r="G226" s="262">
        <f>SUM(W226,AA226,AE226,AQ226)</f>
        <v>273870</v>
      </c>
      <c r="H226" s="65"/>
      <c r="I226" s="65"/>
      <c r="J226" s="65"/>
      <c r="K226" s="65"/>
      <c r="L226" s="65"/>
      <c r="M226" s="65"/>
      <c r="N226" s="65"/>
      <c r="O226" s="65"/>
      <c r="P226" s="65"/>
      <c r="Q226" s="65">
        <v>17</v>
      </c>
      <c r="R226" s="65"/>
      <c r="S226" s="65"/>
      <c r="T226" s="65"/>
      <c r="U226" s="65"/>
      <c r="V226" s="65"/>
      <c r="W226" s="66">
        <v>126118</v>
      </c>
      <c r="X226" s="65"/>
      <c r="Y226" s="65">
        <f>SUM(Y222:Y225)</f>
        <v>0</v>
      </c>
      <c r="Z226" s="65"/>
      <c r="AA226" s="66">
        <v>100738</v>
      </c>
      <c r="AB226" s="65"/>
      <c r="AC226" s="65">
        <v>8.4</v>
      </c>
      <c r="AD226" s="65"/>
      <c r="AE226" s="66">
        <v>14514</v>
      </c>
      <c r="AF226" s="52"/>
      <c r="AG226" s="50">
        <f>SUM(AG222:AG225)</f>
        <v>18.3</v>
      </c>
      <c r="AH226" s="50"/>
      <c r="AI226" s="50"/>
      <c r="AJ226" s="50"/>
      <c r="AK226" s="50">
        <f>SUM(AK222:AK225)</f>
        <v>11.799999999999999</v>
      </c>
      <c r="AL226" s="50"/>
      <c r="AM226" s="50"/>
      <c r="AN226" s="65"/>
      <c r="AO226" s="65">
        <f>SUM(AO222:AO225)</f>
        <v>32</v>
      </c>
      <c r="AP226" s="50"/>
      <c r="AQ226" s="312">
        <v>32500</v>
      </c>
      <c r="AR226" s="385"/>
      <c r="AS226" s="375"/>
      <c r="AT226" s="375"/>
      <c r="AU226" s="375"/>
      <c r="AV226" s="340"/>
      <c r="AW226" s="375"/>
      <c r="AX226" s="375"/>
      <c r="AY226" s="375"/>
      <c r="AZ226" s="375"/>
      <c r="BA226" s="375"/>
      <c r="BB226" s="375"/>
      <c r="BC226" s="375"/>
      <c r="BD226" s="375"/>
      <c r="BE226" s="375"/>
      <c r="BF226" s="375"/>
      <c r="BG226" s="375"/>
      <c r="BH226" s="375"/>
      <c r="BI226" s="375"/>
      <c r="BJ226" s="375"/>
      <c r="BK226" s="375"/>
      <c r="BL226" s="375"/>
      <c r="BM226" s="375"/>
      <c r="BN226" s="375"/>
      <c r="BO226" s="375"/>
      <c r="BP226" s="375"/>
      <c r="BQ226" s="375"/>
      <c r="BR226" s="375"/>
      <c r="BS226" s="375"/>
      <c r="BT226" s="375"/>
      <c r="BU226" s="375"/>
      <c r="BV226" s="375"/>
      <c r="BW226" s="375"/>
      <c r="BX226" s="375"/>
      <c r="BY226" s="375"/>
      <c r="BZ226" s="375"/>
      <c r="CA226" s="375"/>
      <c r="CB226" s="375"/>
      <c r="CC226" s="375"/>
      <c r="CD226" s="375"/>
      <c r="CE226" s="375"/>
      <c r="CF226" s="375"/>
      <c r="CG226" s="375"/>
      <c r="CH226" s="375"/>
      <c r="CI226" s="375"/>
      <c r="CJ226" s="375"/>
      <c r="CK226" s="375"/>
      <c r="CL226" s="375"/>
      <c r="CM226" s="375"/>
      <c r="CN226" s="375"/>
      <c r="CO226" s="375"/>
      <c r="CP226" s="375"/>
      <c r="CQ226" s="375"/>
      <c r="CR226" s="375"/>
      <c r="CS226" s="375"/>
      <c r="CT226" s="375"/>
      <c r="CU226" s="375"/>
      <c r="CV226" s="375"/>
      <c r="CW226" s="375"/>
      <c r="CX226" s="375"/>
      <c r="CY226" s="375"/>
      <c r="CZ226" s="375"/>
      <c r="DA226" s="375"/>
      <c r="DB226" s="375"/>
      <c r="DC226" s="375"/>
      <c r="DD226" s="375"/>
      <c r="DE226" s="375"/>
      <c r="DF226" s="375"/>
      <c r="DG226" s="375"/>
      <c r="DH226" s="375"/>
      <c r="DI226" s="375"/>
      <c r="DJ226" s="375"/>
      <c r="DK226" s="375"/>
    </row>
    <row r="227" spans="1:115" s="37" customFormat="1" ht="126.75" customHeight="1" thickTop="1">
      <c r="A227" s="444">
        <v>86</v>
      </c>
      <c r="B227" s="463" t="s">
        <v>4</v>
      </c>
      <c r="C227" s="465">
        <v>38</v>
      </c>
      <c r="D227" s="451"/>
      <c r="E227" s="451"/>
      <c r="F227" s="512"/>
      <c r="G227" s="232"/>
      <c r="H227" s="34"/>
      <c r="I227" s="34"/>
      <c r="J227" s="35" t="s">
        <v>437</v>
      </c>
      <c r="K227" s="36">
        <v>34455</v>
      </c>
      <c r="L227" s="34"/>
      <c r="M227" s="34"/>
      <c r="N227" s="34"/>
      <c r="O227" s="34"/>
      <c r="P227" s="31" t="s">
        <v>247</v>
      </c>
      <c r="Q227" s="34">
        <v>204</v>
      </c>
      <c r="R227" s="35" t="s">
        <v>512</v>
      </c>
      <c r="S227" s="36">
        <v>60557</v>
      </c>
      <c r="T227" s="34"/>
      <c r="U227" s="34"/>
      <c r="V227" s="35" t="s">
        <v>438</v>
      </c>
      <c r="W227" s="36">
        <v>5396</v>
      </c>
      <c r="X227" s="34"/>
      <c r="Y227" s="34"/>
      <c r="Z227" s="34"/>
      <c r="AA227" s="34"/>
      <c r="AB227" s="33" t="s">
        <v>45</v>
      </c>
      <c r="AC227" s="34">
        <v>8.4</v>
      </c>
      <c r="AD227" s="35" t="s">
        <v>673</v>
      </c>
      <c r="AE227" s="36">
        <v>41045</v>
      </c>
      <c r="AF227" s="33" t="s">
        <v>248</v>
      </c>
      <c r="AG227" s="58">
        <v>13.8</v>
      </c>
      <c r="AH227" s="67" t="s">
        <v>436</v>
      </c>
      <c r="AI227" s="58">
        <v>254</v>
      </c>
      <c r="AJ227" s="35" t="s">
        <v>75</v>
      </c>
      <c r="AK227" s="58">
        <v>12.5</v>
      </c>
      <c r="AL227" s="58"/>
      <c r="AM227" s="58"/>
      <c r="AN227" s="33" t="s">
        <v>249</v>
      </c>
      <c r="AO227" s="34">
        <v>24.7</v>
      </c>
      <c r="AP227" s="35" t="s">
        <v>510</v>
      </c>
      <c r="AQ227" s="330">
        <v>25648</v>
      </c>
      <c r="AR227" s="385"/>
      <c r="AS227" s="375"/>
      <c r="AT227" s="375"/>
      <c r="AU227" s="375"/>
      <c r="AV227" s="340"/>
      <c r="AW227" s="375"/>
      <c r="AX227" s="375"/>
      <c r="AY227" s="375"/>
      <c r="AZ227" s="375"/>
      <c r="BA227" s="375"/>
      <c r="BB227" s="375"/>
      <c r="BC227" s="375"/>
      <c r="BD227" s="375"/>
      <c r="BE227" s="375"/>
      <c r="BF227" s="375"/>
      <c r="BG227" s="375"/>
      <c r="BH227" s="375"/>
      <c r="BI227" s="375"/>
      <c r="BJ227" s="375"/>
      <c r="BK227" s="375"/>
      <c r="BL227" s="375"/>
      <c r="BM227" s="375"/>
      <c r="BN227" s="375"/>
      <c r="BO227" s="375"/>
      <c r="BP227" s="375"/>
      <c r="BQ227" s="375"/>
      <c r="BR227" s="375"/>
      <c r="BS227" s="375"/>
      <c r="BT227" s="375"/>
      <c r="BU227" s="375"/>
      <c r="BV227" s="375"/>
      <c r="BW227" s="375"/>
      <c r="BX227" s="375"/>
      <c r="BY227" s="375"/>
      <c r="BZ227" s="375"/>
      <c r="CA227" s="375"/>
      <c r="CB227" s="375"/>
      <c r="CC227" s="375"/>
      <c r="CD227" s="375"/>
      <c r="CE227" s="375"/>
      <c r="CF227" s="375"/>
      <c r="CG227" s="375"/>
      <c r="CH227" s="375"/>
      <c r="CI227" s="375"/>
      <c r="CJ227" s="375"/>
      <c r="CK227" s="375"/>
      <c r="CL227" s="375"/>
      <c r="CM227" s="375"/>
      <c r="CN227" s="375"/>
      <c r="CO227" s="375"/>
      <c r="CP227" s="375"/>
      <c r="CQ227" s="375"/>
      <c r="CR227" s="375"/>
      <c r="CS227" s="375"/>
      <c r="CT227" s="375"/>
      <c r="CU227" s="375"/>
      <c r="CV227" s="375"/>
      <c r="CW227" s="375"/>
      <c r="CX227" s="375"/>
      <c r="CY227" s="375"/>
      <c r="CZ227" s="375"/>
      <c r="DA227" s="375"/>
      <c r="DB227" s="375"/>
      <c r="DC227" s="375"/>
      <c r="DD227" s="375"/>
      <c r="DE227" s="375"/>
      <c r="DF227" s="375"/>
      <c r="DG227" s="375"/>
      <c r="DH227" s="375"/>
      <c r="DI227" s="375"/>
      <c r="DJ227" s="375"/>
      <c r="DK227" s="375"/>
    </row>
    <row r="228" spans="1:115" s="37" customFormat="1" ht="80.25" customHeight="1">
      <c r="A228" s="442"/>
      <c r="B228" s="464"/>
      <c r="C228" s="466"/>
      <c r="D228" s="452"/>
      <c r="E228" s="452"/>
      <c r="F228" s="513"/>
      <c r="G228" s="233"/>
      <c r="H228" s="81"/>
      <c r="I228" s="81"/>
      <c r="J228" s="81"/>
      <c r="K228" s="81"/>
      <c r="L228" s="81"/>
      <c r="M228" s="81"/>
      <c r="N228" s="81"/>
      <c r="O228" s="81"/>
      <c r="P228" s="199"/>
      <c r="Q228" s="81"/>
      <c r="R228" s="81"/>
      <c r="S228" s="81"/>
      <c r="T228" s="81"/>
      <c r="U228" s="81"/>
      <c r="V228" s="93" t="s">
        <v>513</v>
      </c>
      <c r="W228" s="82">
        <v>12996</v>
      </c>
      <c r="X228" s="81"/>
      <c r="Y228" s="81"/>
      <c r="Z228" s="81"/>
      <c r="AA228" s="81"/>
      <c r="AB228" s="81"/>
      <c r="AC228" s="81"/>
      <c r="AD228" s="93"/>
      <c r="AE228" s="82"/>
      <c r="AF228" s="152" t="s">
        <v>195</v>
      </c>
      <c r="AG228" s="92">
        <v>10.6</v>
      </c>
      <c r="AH228" s="92"/>
      <c r="AI228" s="92"/>
      <c r="AJ228" s="92"/>
      <c r="AK228" s="92"/>
      <c r="AL228" s="92"/>
      <c r="AM228" s="92"/>
      <c r="AN228" s="152" t="s">
        <v>242</v>
      </c>
      <c r="AO228" s="81">
        <v>4.2</v>
      </c>
      <c r="AP228" s="93" t="s">
        <v>511</v>
      </c>
      <c r="AQ228" s="339">
        <v>3427</v>
      </c>
      <c r="AR228" s="385"/>
      <c r="AS228" s="375"/>
      <c r="AT228" s="375"/>
      <c r="AU228" s="375"/>
      <c r="AV228" s="340"/>
      <c r="AW228" s="375"/>
      <c r="AX228" s="375"/>
      <c r="AY228" s="375"/>
      <c r="AZ228" s="375"/>
      <c r="BA228" s="375"/>
      <c r="BB228" s="375"/>
      <c r="BC228" s="375"/>
      <c r="BD228" s="375"/>
      <c r="BE228" s="375"/>
      <c r="BF228" s="375"/>
      <c r="BG228" s="375"/>
      <c r="BH228" s="375"/>
      <c r="BI228" s="375"/>
      <c r="BJ228" s="375"/>
      <c r="BK228" s="375"/>
      <c r="BL228" s="375"/>
      <c r="BM228" s="375"/>
      <c r="BN228" s="375"/>
      <c r="BO228" s="375"/>
      <c r="BP228" s="375"/>
      <c r="BQ228" s="375"/>
      <c r="BR228" s="375"/>
      <c r="BS228" s="375"/>
      <c r="BT228" s="375"/>
      <c r="BU228" s="375"/>
      <c r="BV228" s="375"/>
      <c r="BW228" s="375"/>
      <c r="BX228" s="375"/>
      <c r="BY228" s="375"/>
      <c r="BZ228" s="375"/>
      <c r="CA228" s="375"/>
      <c r="CB228" s="375"/>
      <c r="CC228" s="375"/>
      <c r="CD228" s="375"/>
      <c r="CE228" s="375"/>
      <c r="CF228" s="375"/>
      <c r="CG228" s="375"/>
      <c r="CH228" s="375"/>
      <c r="CI228" s="375"/>
      <c r="CJ228" s="375"/>
      <c r="CK228" s="375"/>
      <c r="CL228" s="375"/>
      <c r="CM228" s="375"/>
      <c r="CN228" s="375"/>
      <c r="CO228" s="375"/>
      <c r="CP228" s="375"/>
      <c r="CQ228" s="375"/>
      <c r="CR228" s="375"/>
      <c r="CS228" s="375"/>
      <c r="CT228" s="375"/>
      <c r="CU228" s="375"/>
      <c r="CV228" s="375"/>
      <c r="CW228" s="375"/>
      <c r="CX228" s="375"/>
      <c r="CY228" s="375"/>
      <c r="CZ228" s="375"/>
      <c r="DA228" s="375"/>
      <c r="DB228" s="375"/>
      <c r="DC228" s="375"/>
      <c r="DD228" s="375"/>
      <c r="DE228" s="375"/>
      <c r="DF228" s="375"/>
      <c r="DG228" s="375"/>
      <c r="DH228" s="375"/>
      <c r="DI228" s="375"/>
      <c r="DJ228" s="375"/>
      <c r="DK228" s="375"/>
    </row>
    <row r="229" spans="1:115" s="200" customFormat="1" ht="13.5" thickBot="1">
      <c r="A229" s="443"/>
      <c r="B229" s="79" t="s">
        <v>21</v>
      </c>
      <c r="C229" s="80"/>
      <c r="D229" s="144">
        <v>285.32</v>
      </c>
      <c r="E229" s="144">
        <v>81.16</v>
      </c>
      <c r="F229" s="49">
        <v>278.2</v>
      </c>
      <c r="G229" s="262">
        <f>SUM(K229,S229,W229,AE229,AI229,AQ229)</f>
        <v>183778</v>
      </c>
      <c r="H229" s="66"/>
      <c r="I229" s="65"/>
      <c r="J229" s="65"/>
      <c r="K229" s="66">
        <v>34455</v>
      </c>
      <c r="L229" s="65"/>
      <c r="M229" s="65"/>
      <c r="N229" s="65"/>
      <c r="O229" s="65"/>
      <c r="P229" s="65"/>
      <c r="Q229" s="65">
        <v>204</v>
      </c>
      <c r="R229" s="65"/>
      <c r="S229" s="66">
        <v>60557</v>
      </c>
      <c r="T229" s="65"/>
      <c r="U229" s="65"/>
      <c r="V229" s="65"/>
      <c r="W229" s="66">
        <v>18392</v>
      </c>
      <c r="X229" s="65"/>
      <c r="Y229" s="65"/>
      <c r="Z229" s="65"/>
      <c r="AA229" s="65"/>
      <c r="AB229" s="65"/>
      <c r="AC229" s="65">
        <f>SUM(AC227:AC228)</f>
        <v>8.4</v>
      </c>
      <c r="AD229" s="65"/>
      <c r="AE229" s="66">
        <v>41045</v>
      </c>
      <c r="AF229" s="52"/>
      <c r="AG229" s="53">
        <f>SUM(AG227:AG228)</f>
        <v>24.4</v>
      </c>
      <c r="AH229" s="53"/>
      <c r="AI229" s="53">
        <v>254</v>
      </c>
      <c r="AJ229" s="53"/>
      <c r="AK229" s="53">
        <v>12.5</v>
      </c>
      <c r="AL229" s="53"/>
      <c r="AM229" s="53"/>
      <c r="AN229" s="65"/>
      <c r="AO229" s="65">
        <f>SUM(AO227:AO228)</f>
        <v>28.9</v>
      </c>
      <c r="AP229" s="53"/>
      <c r="AQ229" s="328">
        <v>29075</v>
      </c>
      <c r="AR229" s="385"/>
      <c r="AS229" s="375"/>
      <c r="AT229" s="375"/>
      <c r="AU229" s="375"/>
      <c r="AV229" s="340"/>
      <c r="AW229" s="375"/>
      <c r="AX229" s="375"/>
      <c r="AY229" s="375"/>
      <c r="AZ229" s="375"/>
      <c r="BA229" s="375"/>
      <c r="BB229" s="375"/>
      <c r="BC229" s="375"/>
      <c r="BD229" s="375"/>
      <c r="BE229" s="375"/>
      <c r="BF229" s="375"/>
      <c r="BG229" s="375"/>
      <c r="BH229" s="375"/>
      <c r="BI229" s="375"/>
      <c r="BJ229" s="375"/>
      <c r="BK229" s="375"/>
      <c r="BL229" s="375"/>
      <c r="BM229" s="375"/>
      <c r="BN229" s="375"/>
      <c r="BO229" s="375"/>
      <c r="BP229" s="375"/>
      <c r="BQ229" s="375"/>
      <c r="BR229" s="375"/>
      <c r="BS229" s="375"/>
      <c r="BT229" s="375"/>
      <c r="BU229" s="375"/>
      <c r="BV229" s="375"/>
      <c r="BW229" s="375"/>
      <c r="BX229" s="375"/>
      <c r="BY229" s="375"/>
      <c r="BZ229" s="375"/>
      <c r="CA229" s="375"/>
      <c r="CB229" s="375"/>
      <c r="CC229" s="375"/>
      <c r="CD229" s="375"/>
      <c r="CE229" s="375"/>
      <c r="CF229" s="375"/>
      <c r="CG229" s="375"/>
      <c r="CH229" s="375"/>
      <c r="CI229" s="375"/>
      <c r="CJ229" s="375"/>
      <c r="CK229" s="375"/>
      <c r="CL229" s="375"/>
      <c r="CM229" s="375"/>
      <c r="CN229" s="375"/>
      <c r="CO229" s="375"/>
      <c r="CP229" s="375"/>
      <c r="CQ229" s="375"/>
      <c r="CR229" s="375"/>
      <c r="CS229" s="375"/>
      <c r="CT229" s="375"/>
      <c r="CU229" s="375"/>
      <c r="CV229" s="375"/>
      <c r="CW229" s="375"/>
      <c r="CX229" s="375"/>
      <c r="CY229" s="375"/>
      <c r="CZ229" s="375"/>
      <c r="DA229" s="375"/>
      <c r="DB229" s="375"/>
      <c r="DC229" s="375"/>
      <c r="DD229" s="375"/>
      <c r="DE229" s="375"/>
      <c r="DF229" s="375"/>
      <c r="DG229" s="375"/>
      <c r="DH229" s="375"/>
      <c r="DI229" s="375"/>
      <c r="DJ229" s="375"/>
      <c r="DK229" s="375"/>
    </row>
    <row r="230" spans="1:115" s="37" customFormat="1" ht="67.5" customHeight="1" thickTop="1">
      <c r="A230" s="444">
        <v>87</v>
      </c>
      <c r="B230" s="463" t="s">
        <v>4</v>
      </c>
      <c r="C230" s="465">
        <v>40</v>
      </c>
      <c r="D230" s="451"/>
      <c r="E230" s="451"/>
      <c r="F230" s="512"/>
      <c r="G230" s="214"/>
      <c r="H230" s="34"/>
      <c r="I230" s="34"/>
      <c r="J230" s="67" t="s">
        <v>514</v>
      </c>
      <c r="K230" s="36">
        <v>77178</v>
      </c>
      <c r="L230" s="34"/>
      <c r="M230" s="34"/>
      <c r="N230" s="34"/>
      <c r="O230" s="34"/>
      <c r="P230" s="31" t="s">
        <v>247</v>
      </c>
      <c r="Q230" s="34">
        <v>204</v>
      </c>
      <c r="R230" s="35" t="s">
        <v>441</v>
      </c>
      <c r="S230" s="36">
        <v>13546</v>
      </c>
      <c r="T230" s="34"/>
      <c r="U230" s="34"/>
      <c r="V230" s="35" t="s">
        <v>442</v>
      </c>
      <c r="W230" s="36">
        <v>22066</v>
      </c>
      <c r="X230" s="34"/>
      <c r="Y230" s="34"/>
      <c r="Z230" s="34"/>
      <c r="AA230" s="34"/>
      <c r="AB230" s="33" t="s">
        <v>48</v>
      </c>
      <c r="AC230" s="34">
        <v>10</v>
      </c>
      <c r="AD230" s="35" t="s">
        <v>376</v>
      </c>
      <c r="AE230" s="36">
        <v>2866</v>
      </c>
      <c r="AF230" s="33" t="s">
        <v>250</v>
      </c>
      <c r="AG230" s="67">
        <v>39.299999999999997</v>
      </c>
      <c r="AH230" s="35" t="s">
        <v>515</v>
      </c>
      <c r="AI230" s="70">
        <v>29691</v>
      </c>
      <c r="AJ230" s="35" t="s">
        <v>39</v>
      </c>
      <c r="AK230" s="58">
        <v>1.1000000000000001</v>
      </c>
      <c r="AL230" s="58"/>
      <c r="AM230" s="58"/>
      <c r="AN230" s="33" t="s">
        <v>251</v>
      </c>
      <c r="AO230" s="34">
        <v>36.799999999999997</v>
      </c>
      <c r="AP230" s="35" t="s">
        <v>439</v>
      </c>
      <c r="AQ230" s="331">
        <v>12126</v>
      </c>
      <c r="AR230" s="385"/>
      <c r="AS230" s="375"/>
      <c r="AT230" s="375"/>
      <c r="AU230" s="375"/>
      <c r="AV230" s="340"/>
      <c r="AW230" s="375"/>
      <c r="AX230" s="375"/>
      <c r="AY230" s="375"/>
      <c r="AZ230" s="375"/>
      <c r="BA230" s="375"/>
      <c r="BB230" s="375"/>
      <c r="BC230" s="375"/>
      <c r="BD230" s="375"/>
      <c r="BE230" s="375"/>
      <c r="BF230" s="375"/>
      <c r="BG230" s="375"/>
      <c r="BH230" s="375"/>
      <c r="BI230" s="375"/>
      <c r="BJ230" s="375"/>
      <c r="BK230" s="375"/>
      <c r="BL230" s="375"/>
      <c r="BM230" s="375"/>
      <c r="BN230" s="375"/>
      <c r="BO230" s="375"/>
      <c r="BP230" s="375"/>
      <c r="BQ230" s="375"/>
      <c r="BR230" s="375"/>
      <c r="BS230" s="375"/>
      <c r="BT230" s="375"/>
      <c r="BU230" s="375"/>
      <c r="BV230" s="375"/>
      <c r="BW230" s="375"/>
      <c r="BX230" s="375"/>
      <c r="BY230" s="375"/>
      <c r="BZ230" s="375"/>
      <c r="CA230" s="375"/>
      <c r="CB230" s="375"/>
      <c r="CC230" s="375"/>
      <c r="CD230" s="375"/>
      <c r="CE230" s="375"/>
      <c r="CF230" s="375"/>
      <c r="CG230" s="375"/>
      <c r="CH230" s="375"/>
      <c r="CI230" s="375"/>
      <c r="CJ230" s="375"/>
      <c r="CK230" s="375"/>
      <c r="CL230" s="375"/>
      <c r="CM230" s="375"/>
      <c r="CN230" s="375"/>
      <c r="CO230" s="375"/>
      <c r="CP230" s="375"/>
      <c r="CQ230" s="375"/>
      <c r="CR230" s="375"/>
      <c r="CS230" s="375"/>
      <c r="CT230" s="375"/>
      <c r="CU230" s="375"/>
      <c r="CV230" s="375"/>
      <c r="CW230" s="375"/>
      <c r="CX230" s="375"/>
      <c r="CY230" s="375"/>
      <c r="CZ230" s="375"/>
      <c r="DA230" s="375"/>
      <c r="DB230" s="375"/>
      <c r="DC230" s="375"/>
      <c r="DD230" s="375"/>
      <c r="DE230" s="375"/>
      <c r="DF230" s="375"/>
      <c r="DG230" s="375"/>
      <c r="DH230" s="375"/>
      <c r="DI230" s="375"/>
      <c r="DJ230" s="375"/>
      <c r="DK230" s="375"/>
    </row>
    <row r="231" spans="1:115" s="37" customFormat="1" ht="52.5" customHeight="1">
      <c r="A231" s="442"/>
      <c r="B231" s="464"/>
      <c r="C231" s="466"/>
      <c r="D231" s="460"/>
      <c r="E231" s="460"/>
      <c r="F231" s="513"/>
      <c r="G231" s="215"/>
      <c r="H231" s="69"/>
      <c r="I231" s="69"/>
      <c r="J231" s="197"/>
      <c r="K231" s="207"/>
      <c r="L231" s="69"/>
      <c r="M231" s="69"/>
      <c r="N231" s="207"/>
      <c r="O231" s="207"/>
      <c r="P231" s="30"/>
      <c r="Q231" s="69"/>
      <c r="R231" s="197"/>
      <c r="S231" s="207"/>
      <c r="T231" s="69"/>
      <c r="U231" s="69"/>
      <c r="V231" s="197"/>
      <c r="W231" s="207"/>
      <c r="X231" s="69"/>
      <c r="Y231" s="69"/>
      <c r="Z231" s="197"/>
      <c r="AA231" s="207"/>
      <c r="AB231" s="69"/>
      <c r="AC231" s="69"/>
      <c r="AD231" s="197"/>
      <c r="AE231" s="207"/>
      <c r="AF231" s="42" t="s">
        <v>196</v>
      </c>
      <c r="AG231" s="86">
        <v>10.6</v>
      </c>
      <c r="AH231" s="86"/>
      <c r="AI231" s="86"/>
      <c r="AJ231" s="44" t="s">
        <v>40</v>
      </c>
      <c r="AK231" s="86">
        <v>1.1000000000000001</v>
      </c>
      <c r="AL231" s="86"/>
      <c r="AM231" s="86"/>
      <c r="AN231" s="42" t="s">
        <v>252</v>
      </c>
      <c r="AO231" s="69">
        <v>6.3</v>
      </c>
      <c r="AP231" s="44" t="s">
        <v>440</v>
      </c>
      <c r="AQ231" s="334">
        <v>1485</v>
      </c>
      <c r="AR231" s="385"/>
      <c r="AS231" s="375"/>
      <c r="AT231" s="375"/>
      <c r="AU231" s="375"/>
      <c r="AV231" s="340"/>
      <c r="AW231" s="375"/>
      <c r="AX231" s="375"/>
      <c r="AY231" s="375"/>
      <c r="AZ231" s="375"/>
      <c r="BA231" s="375"/>
      <c r="BB231" s="375"/>
      <c r="BC231" s="375"/>
      <c r="BD231" s="375"/>
      <c r="BE231" s="375"/>
      <c r="BF231" s="375"/>
      <c r="BG231" s="375"/>
      <c r="BH231" s="375"/>
      <c r="BI231" s="375"/>
      <c r="BJ231" s="375"/>
      <c r="BK231" s="375"/>
      <c r="BL231" s="375"/>
      <c r="BM231" s="375"/>
      <c r="BN231" s="375"/>
      <c r="BO231" s="375"/>
      <c r="BP231" s="375"/>
      <c r="BQ231" s="375"/>
      <c r="BR231" s="375"/>
      <c r="BS231" s="375"/>
      <c r="BT231" s="375"/>
      <c r="BU231" s="375"/>
      <c r="BV231" s="375"/>
      <c r="BW231" s="375"/>
      <c r="BX231" s="375"/>
      <c r="BY231" s="375"/>
      <c r="BZ231" s="375"/>
      <c r="CA231" s="375"/>
      <c r="CB231" s="375"/>
      <c r="CC231" s="375"/>
      <c r="CD231" s="375"/>
      <c r="CE231" s="375"/>
      <c r="CF231" s="375"/>
      <c r="CG231" s="375"/>
      <c r="CH231" s="375"/>
      <c r="CI231" s="375"/>
      <c r="CJ231" s="375"/>
      <c r="CK231" s="375"/>
      <c r="CL231" s="375"/>
      <c r="CM231" s="375"/>
      <c r="CN231" s="375"/>
      <c r="CO231" s="375"/>
      <c r="CP231" s="375"/>
      <c r="CQ231" s="375"/>
      <c r="CR231" s="375"/>
      <c r="CS231" s="375"/>
      <c r="CT231" s="375"/>
      <c r="CU231" s="375"/>
      <c r="CV231" s="375"/>
      <c r="CW231" s="375"/>
      <c r="CX231" s="375"/>
      <c r="CY231" s="375"/>
      <c r="CZ231" s="375"/>
      <c r="DA231" s="375"/>
      <c r="DB231" s="375"/>
      <c r="DC231" s="375"/>
      <c r="DD231" s="375"/>
      <c r="DE231" s="375"/>
      <c r="DF231" s="375"/>
      <c r="DG231" s="375"/>
      <c r="DH231" s="375"/>
      <c r="DI231" s="375"/>
      <c r="DJ231" s="375"/>
      <c r="DK231" s="375"/>
    </row>
    <row r="232" spans="1:115" s="37" customFormat="1" ht="12.75" customHeight="1" thickBot="1">
      <c r="A232" s="442"/>
      <c r="B232" s="79" t="s">
        <v>21</v>
      </c>
      <c r="C232" s="80"/>
      <c r="D232" s="110">
        <v>345.08</v>
      </c>
      <c r="E232" s="110">
        <v>133.63</v>
      </c>
      <c r="F232" s="49">
        <v>309.2</v>
      </c>
      <c r="G232" s="262">
        <f>SUM(K232,S232,W232,AE232,AI232,AQ232)</f>
        <v>158958</v>
      </c>
      <c r="H232" s="65"/>
      <c r="I232" s="65"/>
      <c r="J232" s="65"/>
      <c r="K232" s="66">
        <v>77178</v>
      </c>
      <c r="L232" s="65"/>
      <c r="M232" s="65"/>
      <c r="N232" s="65"/>
      <c r="O232" s="65"/>
      <c r="P232" s="65"/>
      <c r="Q232" s="65">
        <v>204</v>
      </c>
      <c r="R232" s="65"/>
      <c r="S232" s="66">
        <v>13546</v>
      </c>
      <c r="T232" s="65"/>
      <c r="U232" s="65"/>
      <c r="V232" s="65"/>
      <c r="W232" s="66">
        <v>22066</v>
      </c>
      <c r="X232" s="65"/>
      <c r="Y232" s="65"/>
      <c r="Z232" s="65"/>
      <c r="AA232" s="65"/>
      <c r="AB232" s="65"/>
      <c r="AC232" s="65">
        <v>10</v>
      </c>
      <c r="AD232" s="65"/>
      <c r="AE232" s="66">
        <v>2866</v>
      </c>
      <c r="AF232" s="52"/>
      <c r="AG232" s="53">
        <f>SUM(AG230:AG231)</f>
        <v>49.9</v>
      </c>
      <c r="AH232" s="53"/>
      <c r="AI232" s="54">
        <v>29691</v>
      </c>
      <c r="AJ232" s="53"/>
      <c r="AK232" s="53">
        <f>SUM(AK230:AK231)</f>
        <v>2.2000000000000002</v>
      </c>
      <c r="AL232" s="53"/>
      <c r="AM232" s="53"/>
      <c r="AN232" s="65"/>
      <c r="AO232" s="65">
        <f>SUM(AO230:AO231)</f>
        <v>43.099999999999994</v>
      </c>
      <c r="AP232" s="53"/>
      <c r="AQ232" s="328">
        <v>13611</v>
      </c>
      <c r="AR232" s="385"/>
      <c r="AS232" s="375"/>
      <c r="AT232" s="375"/>
      <c r="AU232" s="375"/>
      <c r="AV232" s="340"/>
      <c r="AW232" s="375"/>
      <c r="AX232" s="375"/>
      <c r="AY232" s="375"/>
      <c r="AZ232" s="375"/>
      <c r="BA232" s="375"/>
      <c r="BB232" s="375"/>
      <c r="BC232" s="375"/>
      <c r="BD232" s="375"/>
      <c r="BE232" s="375"/>
      <c r="BF232" s="375"/>
      <c r="BG232" s="375"/>
      <c r="BH232" s="375"/>
      <c r="BI232" s="375"/>
      <c r="BJ232" s="375"/>
      <c r="BK232" s="375"/>
      <c r="BL232" s="375"/>
      <c r="BM232" s="375"/>
      <c r="BN232" s="375"/>
      <c r="BO232" s="375"/>
      <c r="BP232" s="375"/>
      <c r="BQ232" s="375"/>
      <c r="BR232" s="375"/>
      <c r="BS232" s="375"/>
      <c r="BT232" s="375"/>
      <c r="BU232" s="375"/>
      <c r="BV232" s="375"/>
      <c r="BW232" s="375"/>
      <c r="BX232" s="375"/>
      <c r="BY232" s="375"/>
      <c r="BZ232" s="375"/>
      <c r="CA232" s="375"/>
      <c r="CB232" s="375"/>
      <c r="CC232" s="375"/>
      <c r="CD232" s="375"/>
      <c r="CE232" s="375"/>
      <c r="CF232" s="375"/>
      <c r="CG232" s="375"/>
      <c r="CH232" s="375"/>
      <c r="CI232" s="375"/>
      <c r="CJ232" s="375"/>
      <c r="CK232" s="375"/>
      <c r="CL232" s="375"/>
      <c r="CM232" s="375"/>
      <c r="CN232" s="375"/>
      <c r="CO232" s="375"/>
      <c r="CP232" s="375"/>
      <c r="CQ232" s="375"/>
      <c r="CR232" s="375"/>
      <c r="CS232" s="375"/>
      <c r="CT232" s="375"/>
      <c r="CU232" s="375"/>
      <c r="CV232" s="375"/>
      <c r="CW232" s="375"/>
      <c r="CX232" s="375"/>
      <c r="CY232" s="375"/>
      <c r="CZ232" s="375"/>
      <c r="DA232" s="375"/>
      <c r="DB232" s="375"/>
      <c r="DC232" s="375"/>
      <c r="DD232" s="375"/>
      <c r="DE232" s="375"/>
      <c r="DF232" s="375"/>
      <c r="DG232" s="375"/>
      <c r="DH232" s="375"/>
      <c r="DI232" s="375"/>
      <c r="DJ232" s="375"/>
      <c r="DK232" s="375"/>
    </row>
    <row r="233" spans="1:115" s="220" customFormat="1" ht="15.75" thickTop="1">
      <c r="A233" s="343"/>
      <c r="B233" s="218" t="s">
        <v>19</v>
      </c>
      <c r="C233" s="219"/>
      <c r="D233" s="344">
        <f>SUM(D12:D232)</f>
        <v>10449.049999999999</v>
      </c>
      <c r="E233" s="344">
        <f>SUM(E12:E232)</f>
        <v>-865.16000000000031</v>
      </c>
      <c r="F233" s="342">
        <f>SUM(F12:F232)</f>
        <v>8424.4000000000015</v>
      </c>
      <c r="G233" s="345">
        <f>SUM(G12:G232)</f>
        <v>7985407</v>
      </c>
      <c r="H233" s="346"/>
      <c r="I233" s="344" t="s">
        <v>253</v>
      </c>
      <c r="J233" s="344"/>
      <c r="K233" s="347"/>
      <c r="L233" s="346"/>
      <c r="M233" s="346"/>
      <c r="N233" s="346"/>
      <c r="O233" s="348"/>
      <c r="P233" s="346"/>
      <c r="Q233" s="346"/>
      <c r="R233" s="346"/>
      <c r="S233" s="347"/>
      <c r="T233" s="104"/>
      <c r="U233" s="344"/>
      <c r="V233" s="344"/>
      <c r="W233" s="349"/>
      <c r="X233" s="104"/>
      <c r="Y233" s="344"/>
      <c r="Z233" s="344"/>
      <c r="AA233" s="350"/>
      <c r="AB233" s="344"/>
      <c r="AC233" s="344"/>
      <c r="AD233" s="344"/>
      <c r="AE233" s="349"/>
      <c r="AF233" s="351"/>
      <c r="AG233" s="344"/>
      <c r="AH233" s="344"/>
      <c r="AI233" s="347"/>
      <c r="AJ233" s="344"/>
      <c r="AK233" s="344"/>
      <c r="AL233" s="344"/>
      <c r="AM233" s="349"/>
      <c r="AN233" s="104"/>
      <c r="AO233" s="344"/>
      <c r="AP233" s="344"/>
      <c r="AQ233" s="377"/>
      <c r="AR233" s="387"/>
      <c r="AS233" s="341"/>
      <c r="AT233" s="341"/>
      <c r="AU233" s="341"/>
      <c r="AV233" s="382"/>
      <c r="AW233" s="341"/>
      <c r="AX233" s="341"/>
      <c r="AY233" s="341"/>
      <c r="AZ233" s="341"/>
      <c r="BA233" s="341"/>
      <c r="BB233" s="341"/>
      <c r="BC233" s="341"/>
      <c r="BD233" s="341"/>
      <c r="BE233" s="341"/>
      <c r="BF233" s="341"/>
      <c r="BG233" s="341"/>
      <c r="BH233" s="341"/>
      <c r="BI233" s="341"/>
      <c r="BJ233" s="341"/>
      <c r="BK233" s="341"/>
      <c r="BL233" s="341"/>
      <c r="BM233" s="341"/>
      <c r="BN233" s="341"/>
      <c r="BO233" s="341"/>
      <c r="BP233" s="341"/>
      <c r="BQ233" s="341"/>
      <c r="BR233" s="341"/>
      <c r="BS233" s="341"/>
      <c r="BT233" s="341"/>
      <c r="BU233" s="341"/>
      <c r="BV233" s="341"/>
      <c r="BW233" s="341"/>
      <c r="BX233" s="341"/>
      <c r="BY233" s="341"/>
      <c r="BZ233" s="341"/>
      <c r="CA233" s="341"/>
      <c r="CB233" s="341"/>
      <c r="CC233" s="341"/>
      <c r="CD233" s="341"/>
      <c r="CE233" s="341"/>
      <c r="CF233" s="341"/>
      <c r="CG233" s="341"/>
      <c r="CH233" s="341"/>
      <c r="CI233" s="341"/>
      <c r="CJ233" s="341"/>
      <c r="CK233" s="341"/>
      <c r="CL233" s="341"/>
      <c r="CM233" s="341"/>
      <c r="CN233" s="341"/>
      <c r="CO233" s="341"/>
      <c r="CP233" s="341"/>
      <c r="CQ233" s="341"/>
      <c r="CR233" s="341"/>
      <c r="CS233" s="341"/>
      <c r="CT233" s="341"/>
      <c r="CU233" s="341"/>
      <c r="CV233" s="341"/>
      <c r="CW233" s="341"/>
      <c r="CX233" s="341"/>
      <c r="CY233" s="341"/>
      <c r="CZ233" s="341"/>
      <c r="DA233" s="341"/>
      <c r="DB233" s="341"/>
      <c r="DC233" s="341"/>
      <c r="DD233" s="341"/>
      <c r="DE233" s="341"/>
      <c r="DF233" s="341"/>
      <c r="DG233" s="341"/>
      <c r="DH233" s="341"/>
      <c r="DI233" s="341"/>
      <c r="DJ233" s="341"/>
      <c r="DK233" s="341"/>
    </row>
    <row r="234" spans="1:115" s="2" customFormat="1" ht="14.25" customHeight="1">
      <c r="A234" s="22"/>
      <c r="B234" s="505"/>
      <c r="C234" s="506"/>
      <c r="D234" s="506"/>
      <c r="E234" s="506"/>
      <c r="F234" s="506"/>
      <c r="G234" s="506"/>
      <c r="H234" s="506"/>
      <c r="I234" s="506"/>
      <c r="J234" s="506"/>
      <c r="K234" s="506"/>
      <c r="L234" s="506"/>
      <c r="M234" s="506"/>
      <c r="N234" s="506"/>
      <c r="O234" s="506"/>
      <c r="P234" s="506"/>
      <c r="Q234" s="506"/>
      <c r="R234" s="506"/>
      <c r="S234" s="506"/>
      <c r="T234" s="506"/>
      <c r="U234" s="506"/>
      <c r="V234" s="506"/>
      <c r="W234" s="506"/>
      <c r="X234" s="506"/>
      <c r="Y234" s="506"/>
      <c r="Z234" s="506"/>
      <c r="AA234" s="506"/>
      <c r="AB234" s="506"/>
      <c r="AC234" s="507"/>
      <c r="AD234" s="204"/>
      <c r="AE234" s="204"/>
      <c r="AF234" s="19"/>
      <c r="AG234" s="5"/>
      <c r="AH234" s="203"/>
      <c r="AI234" s="203"/>
      <c r="AJ234" s="5"/>
      <c r="AK234" s="5"/>
      <c r="AL234" s="203"/>
      <c r="AM234" s="203"/>
      <c r="AN234" s="5"/>
      <c r="AO234" s="5"/>
      <c r="AP234" s="203"/>
      <c r="AQ234" s="203"/>
      <c r="AR234" s="365"/>
      <c r="AS234" s="365"/>
      <c r="AT234" s="365"/>
      <c r="AU234" s="365"/>
    </row>
    <row r="235" spans="1:115" s="2" customFormat="1" ht="14.25" customHeight="1">
      <c r="A235" s="22"/>
      <c r="B235" s="352"/>
      <c r="C235" s="352"/>
      <c r="D235" s="352"/>
      <c r="E235" s="352"/>
      <c r="F235" s="353"/>
      <c r="G235" s="354"/>
      <c r="H235" s="353"/>
      <c r="I235" s="517"/>
      <c r="J235" s="517"/>
      <c r="K235" s="517"/>
      <c r="L235" s="517"/>
      <c r="M235" s="517"/>
      <c r="N235" s="517"/>
      <c r="O235" s="517"/>
      <c r="P235" s="517"/>
      <c r="Q235" s="517"/>
      <c r="R235" s="517"/>
      <c r="S235" s="517"/>
      <c r="T235" s="517"/>
      <c r="U235" s="367"/>
      <c r="V235" s="370"/>
      <c r="W235" s="370"/>
      <c r="X235" s="352"/>
      <c r="Y235" s="352"/>
      <c r="Z235" s="370"/>
      <c r="AA235" s="370"/>
      <c r="AB235" s="352"/>
      <c r="AC235" s="352"/>
      <c r="AD235" s="370"/>
      <c r="AE235" s="370"/>
      <c r="AF235" s="363"/>
      <c r="AG235" s="361"/>
      <c r="AH235" s="362"/>
      <c r="AI235" s="362"/>
      <c r="AJ235" s="361"/>
      <c r="AK235" s="361"/>
      <c r="AL235" s="362"/>
      <c r="AM235" s="362"/>
      <c r="AN235" s="361"/>
      <c r="AO235" s="361"/>
      <c r="AP235" s="362"/>
      <c r="AQ235" s="362"/>
      <c r="AR235" s="372"/>
      <c r="AS235" s="365"/>
      <c r="AT235" s="365"/>
      <c r="AU235" s="365"/>
      <c r="AV235" s="383"/>
    </row>
    <row r="236" spans="1:115" s="2" customFormat="1" ht="14.25" customHeight="1">
      <c r="A236" s="22"/>
      <c r="B236" s="352"/>
      <c r="C236" s="352"/>
      <c r="D236" s="352"/>
      <c r="E236" s="352"/>
      <c r="F236" s="353"/>
      <c r="G236" s="354"/>
      <c r="H236" s="353"/>
      <c r="I236" s="517"/>
      <c r="J236" s="517"/>
      <c r="K236" s="517"/>
      <c r="L236" s="517"/>
      <c r="M236" s="517"/>
      <c r="N236" s="517"/>
      <c r="O236" s="517"/>
      <c r="P236" s="517"/>
      <c r="Q236" s="517"/>
      <c r="R236" s="517"/>
      <c r="S236" s="517"/>
      <c r="T236" s="517"/>
      <c r="U236" s="367"/>
      <c r="V236" s="370"/>
      <c r="W236" s="370"/>
      <c r="X236" s="352"/>
      <c r="Y236" s="352"/>
      <c r="Z236" s="370"/>
      <c r="AA236" s="370"/>
      <c r="AB236" s="352"/>
      <c r="AC236" s="352"/>
      <c r="AD236" s="370"/>
      <c r="AE236" s="370"/>
      <c r="AF236" s="363"/>
      <c r="AG236" s="361"/>
      <c r="AH236" s="362"/>
      <c r="AI236" s="362"/>
      <c r="AJ236" s="361"/>
      <c r="AK236" s="361"/>
      <c r="AL236" s="362"/>
      <c r="AM236" s="362"/>
      <c r="AN236" s="361"/>
      <c r="AO236" s="361"/>
      <c r="AP236" s="362"/>
      <c r="AQ236" s="362"/>
      <c r="AR236" s="372"/>
      <c r="AS236" s="365"/>
      <c r="AT236" s="365"/>
      <c r="AU236" s="365"/>
      <c r="AV236" s="383"/>
    </row>
    <row r="237" spans="1:115" ht="14.25" customHeight="1">
      <c r="A237" s="294"/>
      <c r="B237" s="355" t="s">
        <v>689</v>
      </c>
      <c r="C237" s="356"/>
      <c r="D237" s="356"/>
      <c r="E237" s="356"/>
      <c r="F237" s="356"/>
      <c r="G237" s="357"/>
      <c r="H237" s="356"/>
      <c r="I237" s="356"/>
      <c r="J237" s="357"/>
      <c r="K237" s="357"/>
      <c r="L237" s="356"/>
      <c r="M237" s="356"/>
      <c r="N237" s="357"/>
      <c r="O237" s="357"/>
      <c r="P237" s="358"/>
      <c r="Q237" s="358"/>
      <c r="R237" s="359"/>
      <c r="S237" s="359"/>
      <c r="T237" s="358"/>
      <c r="U237" s="368"/>
      <c r="V237" s="359"/>
      <c r="W237" s="359"/>
      <c r="X237" s="358"/>
      <c r="Y237" s="358"/>
      <c r="Z237" s="359"/>
      <c r="AA237" s="359"/>
      <c r="AB237" s="358"/>
      <c r="AC237" s="358"/>
      <c r="AD237" s="359"/>
      <c r="AE237" s="359"/>
      <c r="AF237" s="363"/>
      <c r="AG237" s="361"/>
      <c r="AH237" s="362"/>
      <c r="AI237" s="362"/>
      <c r="AJ237" s="361"/>
      <c r="AK237" s="361"/>
      <c r="AL237" s="362"/>
      <c r="AM237" s="362"/>
      <c r="AN237" s="361"/>
      <c r="AO237" s="361"/>
      <c r="AP237" s="362"/>
      <c r="AQ237" s="362"/>
      <c r="AR237" s="372"/>
      <c r="AS237" s="365"/>
      <c r="AT237" s="365"/>
      <c r="AU237" s="365"/>
      <c r="AV237" s="383"/>
    </row>
    <row r="238" spans="1:115" ht="14.25" customHeight="1">
      <c r="B238" s="355"/>
      <c r="C238" s="356"/>
      <c r="D238" s="356"/>
      <c r="E238" s="356"/>
      <c r="F238" s="356"/>
      <c r="G238" s="357"/>
      <c r="H238" s="356"/>
      <c r="I238" s="356"/>
      <c r="J238" s="357"/>
      <c r="K238" s="357"/>
      <c r="L238" s="356"/>
      <c r="M238" s="356"/>
      <c r="N238" s="357"/>
      <c r="O238" s="357"/>
      <c r="P238" s="358"/>
      <c r="Q238" s="358"/>
      <c r="R238" s="359"/>
      <c r="S238" s="359"/>
      <c r="T238" s="358"/>
      <c r="U238" s="368"/>
      <c r="V238" s="359"/>
      <c r="W238" s="359"/>
      <c r="X238" s="358"/>
      <c r="Y238" s="358"/>
      <c r="Z238" s="359"/>
      <c r="AA238" s="359"/>
      <c r="AB238" s="358"/>
      <c r="AC238" s="358"/>
      <c r="AD238" s="359"/>
      <c r="AE238" s="359"/>
      <c r="AF238" s="363"/>
      <c r="AG238" s="361"/>
      <c r="AH238" s="362"/>
      <c r="AI238" s="362"/>
      <c r="AJ238" s="361"/>
      <c r="AK238" s="361"/>
      <c r="AL238" s="362"/>
      <c r="AM238" s="362"/>
      <c r="AN238" s="361"/>
      <c r="AO238" s="361"/>
      <c r="AP238" s="362"/>
      <c r="AQ238" s="362"/>
      <c r="AR238" s="372"/>
      <c r="AS238" s="365"/>
      <c r="AT238" s="365"/>
      <c r="AU238" s="365"/>
      <c r="AV238" s="383"/>
    </row>
    <row r="239" spans="1:115" ht="14.25" customHeight="1">
      <c r="B239" s="355"/>
      <c r="C239" s="356"/>
      <c r="D239" s="356"/>
      <c r="E239" s="356"/>
      <c r="F239" s="356"/>
      <c r="G239" s="357"/>
      <c r="H239" s="356"/>
      <c r="I239" s="356"/>
      <c r="J239" s="357"/>
      <c r="K239" s="357"/>
      <c r="L239" s="356"/>
      <c r="M239" s="356"/>
      <c r="N239" s="357"/>
      <c r="O239" s="357"/>
      <c r="P239" s="358"/>
      <c r="Q239" s="358"/>
      <c r="R239" s="359"/>
      <c r="S239" s="359"/>
      <c r="T239" s="358"/>
      <c r="U239" s="368"/>
      <c r="V239" s="359"/>
      <c r="W239" s="359"/>
      <c r="X239" s="358"/>
      <c r="Y239" s="358"/>
      <c r="Z239" s="359"/>
      <c r="AA239" s="359"/>
      <c r="AB239" s="358"/>
      <c r="AC239" s="358"/>
      <c r="AD239" s="359"/>
      <c r="AE239" s="359"/>
      <c r="AF239" s="363"/>
      <c r="AG239" s="361"/>
      <c r="AH239" s="362"/>
      <c r="AI239" s="362"/>
      <c r="AJ239" s="361"/>
      <c r="AK239" s="361"/>
      <c r="AL239" s="362"/>
      <c r="AM239" s="362"/>
      <c r="AN239" s="361"/>
      <c r="AO239" s="361"/>
      <c r="AP239" s="362"/>
      <c r="AQ239" s="362"/>
      <c r="AR239" s="372"/>
      <c r="AS239" s="365"/>
      <c r="AT239" s="365"/>
      <c r="AU239" s="365"/>
      <c r="AV239" s="383"/>
    </row>
    <row r="240" spans="1:115">
      <c r="B240" s="355"/>
      <c r="C240" s="355"/>
      <c r="D240" s="355"/>
      <c r="E240" s="355"/>
      <c r="F240" s="355"/>
      <c r="G240" s="360"/>
      <c r="H240" s="355"/>
      <c r="I240" s="355"/>
      <c r="J240" s="360"/>
      <c r="K240" s="360"/>
      <c r="L240" s="355"/>
      <c r="M240" s="355"/>
      <c r="N240" s="360"/>
      <c r="O240" s="360"/>
      <c r="P240" s="361"/>
      <c r="Q240" s="361"/>
      <c r="R240" s="362"/>
      <c r="S240" s="362"/>
      <c r="T240" s="361"/>
      <c r="U240" s="369"/>
      <c r="V240" s="362"/>
      <c r="W240" s="362"/>
      <c r="X240" s="361"/>
      <c r="Y240" s="361"/>
      <c r="Z240" s="362"/>
      <c r="AA240" s="362"/>
      <c r="AB240" s="361"/>
      <c r="AC240" s="361"/>
      <c r="AD240" s="362"/>
      <c r="AE240" s="362"/>
      <c r="AF240" s="363"/>
      <c r="AG240" s="361"/>
      <c r="AH240" s="362"/>
      <c r="AI240" s="362"/>
      <c r="AJ240" s="361"/>
      <c r="AK240" s="361"/>
      <c r="AL240" s="362"/>
      <c r="AM240" s="362"/>
      <c r="AN240" s="361"/>
      <c r="AO240" s="361"/>
      <c r="AP240" s="362"/>
      <c r="AQ240" s="362"/>
      <c r="AR240" s="372"/>
      <c r="AS240" s="365"/>
      <c r="AT240" s="365"/>
      <c r="AU240" s="365"/>
      <c r="AV240" s="383"/>
    </row>
    <row r="241" spans="1:48" s="2" customFormat="1">
      <c r="A241" s="24"/>
      <c r="B241" s="508" t="s">
        <v>30</v>
      </c>
      <c r="C241" s="509"/>
      <c r="D241" s="509"/>
      <c r="E241" s="509"/>
      <c r="F241" s="509"/>
      <c r="G241" s="509"/>
      <c r="H241" s="509"/>
      <c r="I241" s="509"/>
      <c r="J241" s="509"/>
      <c r="K241" s="509"/>
      <c r="L241" s="509"/>
      <c r="M241" s="509"/>
      <c r="N241" s="509"/>
      <c r="O241" s="509"/>
      <c r="P241" s="509"/>
      <c r="Q241" s="509"/>
      <c r="R241" s="509"/>
      <c r="S241" s="509"/>
      <c r="T241" s="509"/>
      <c r="U241" s="510"/>
      <c r="V241" s="371"/>
      <c r="W241" s="371"/>
      <c r="X241" s="361"/>
      <c r="Y241" s="361"/>
      <c r="Z241" s="362"/>
      <c r="AA241" s="362"/>
      <c r="AB241" s="361"/>
      <c r="AC241" s="361"/>
      <c r="AD241" s="362"/>
      <c r="AE241" s="362"/>
      <c r="AF241" s="363"/>
      <c r="AG241" s="361"/>
      <c r="AH241" s="362"/>
      <c r="AI241" s="362"/>
      <c r="AJ241" s="361"/>
      <c r="AK241" s="361"/>
      <c r="AL241" s="362"/>
      <c r="AM241" s="362"/>
      <c r="AN241" s="361"/>
      <c r="AO241" s="361"/>
      <c r="AP241" s="362"/>
      <c r="AQ241" s="362"/>
      <c r="AR241" s="372"/>
      <c r="AS241" s="365"/>
      <c r="AT241" s="365"/>
      <c r="AU241" s="365"/>
      <c r="AV241" s="383"/>
    </row>
    <row r="242" spans="1:48">
      <c r="B242" s="363"/>
      <c r="C242" s="364"/>
      <c r="D242" s="365"/>
      <c r="E242" s="365"/>
      <c r="F242" s="365"/>
      <c r="G242" s="366"/>
      <c r="H242" s="361"/>
      <c r="I242" s="361"/>
      <c r="J242" s="362"/>
      <c r="K242" s="362"/>
      <c r="L242" s="361"/>
      <c r="M242" s="361"/>
      <c r="N242" s="362"/>
      <c r="O242" s="362"/>
      <c r="P242" s="361"/>
      <c r="Q242" s="361"/>
      <c r="R242" s="362"/>
      <c r="S242" s="362"/>
      <c r="T242" s="361"/>
      <c r="U242" s="369"/>
      <c r="V242" s="362"/>
      <c r="W242" s="362"/>
      <c r="X242" s="361"/>
      <c r="Y242" s="361"/>
      <c r="Z242" s="362"/>
      <c r="AA242" s="362"/>
      <c r="AB242" s="361"/>
      <c r="AC242" s="361"/>
      <c r="AD242" s="362"/>
      <c r="AE242" s="362"/>
      <c r="AF242" s="363"/>
      <c r="AG242" s="361"/>
      <c r="AH242" s="362"/>
      <c r="AI242" s="362"/>
      <c r="AJ242" s="361"/>
      <c r="AK242" s="361"/>
      <c r="AL242" s="362"/>
      <c r="AM242" s="362"/>
      <c r="AN242" s="361"/>
      <c r="AO242" s="361"/>
      <c r="AP242" s="362"/>
      <c r="AQ242" s="362"/>
      <c r="AR242" s="372"/>
      <c r="AS242" s="365"/>
      <c r="AT242" s="365"/>
      <c r="AU242" s="365"/>
      <c r="AV242" s="383"/>
    </row>
    <row r="243" spans="1:48">
      <c r="B243" s="363"/>
      <c r="C243" s="364"/>
      <c r="D243" s="365"/>
      <c r="E243" s="365"/>
      <c r="F243" s="365"/>
      <c r="G243" s="366"/>
      <c r="H243" s="361"/>
      <c r="I243" s="361"/>
      <c r="J243" s="362"/>
      <c r="K243" s="362"/>
      <c r="L243" s="361"/>
      <c r="M243" s="361"/>
      <c r="N243" s="362"/>
      <c r="O243" s="362"/>
      <c r="P243" s="361"/>
      <c r="Q243" s="361"/>
      <c r="R243" s="362"/>
      <c r="S243" s="362"/>
      <c r="T243" s="361"/>
      <c r="U243" s="369"/>
      <c r="V243" s="362"/>
      <c r="W243" s="362"/>
      <c r="X243" s="361"/>
      <c r="Y243" s="361"/>
      <c r="Z243" s="362"/>
      <c r="AA243" s="362"/>
      <c r="AB243" s="361"/>
      <c r="AC243" s="361"/>
      <c r="AD243" s="362"/>
      <c r="AE243" s="362"/>
      <c r="AF243" s="363"/>
      <c r="AG243" s="361"/>
      <c r="AH243" s="362"/>
      <c r="AI243" s="362"/>
      <c r="AJ243" s="361"/>
      <c r="AK243" s="361"/>
      <c r="AL243" s="362"/>
      <c r="AM243" s="362"/>
      <c r="AN243" s="361"/>
      <c r="AO243" s="361"/>
      <c r="AP243" s="362"/>
      <c r="AQ243" s="362"/>
      <c r="AR243" s="372"/>
      <c r="AS243" s="365"/>
      <c r="AT243" s="365"/>
      <c r="AU243" s="365"/>
      <c r="AV243" s="383"/>
    </row>
    <row r="244" spans="1:48">
      <c r="B244" s="363"/>
      <c r="C244" s="364"/>
      <c r="D244" s="365"/>
      <c r="E244" s="365"/>
      <c r="F244" s="365"/>
      <c r="G244" s="366"/>
      <c r="H244" s="361"/>
      <c r="I244" s="361"/>
      <c r="J244" s="362"/>
      <c r="K244" s="362"/>
      <c r="L244" s="361"/>
      <c r="M244" s="361"/>
      <c r="N244" s="362"/>
      <c r="O244" s="362"/>
      <c r="P244" s="361"/>
      <c r="Q244" s="361"/>
      <c r="R244" s="362"/>
      <c r="S244" s="362"/>
      <c r="T244" s="361"/>
      <c r="U244" s="369"/>
      <c r="V244" s="362"/>
      <c r="W244" s="362"/>
      <c r="X244" s="361"/>
      <c r="Y244" s="361"/>
      <c r="Z244" s="362"/>
      <c r="AA244" s="362"/>
      <c r="AB244" s="361"/>
      <c r="AC244" s="361"/>
      <c r="AD244" s="362"/>
      <c r="AE244" s="362"/>
      <c r="AF244" s="363"/>
      <c r="AG244" s="361"/>
      <c r="AH244" s="362"/>
      <c r="AI244" s="362"/>
      <c r="AJ244" s="361"/>
      <c r="AK244" s="361"/>
      <c r="AL244" s="362"/>
      <c r="AM244" s="362"/>
      <c r="AN244" s="361"/>
      <c r="AO244" s="361"/>
      <c r="AP244" s="362"/>
      <c r="AQ244" s="362"/>
      <c r="AR244" s="372"/>
      <c r="AS244" s="365"/>
      <c r="AT244" s="365"/>
      <c r="AU244" s="365"/>
      <c r="AV244" s="383"/>
    </row>
    <row r="245" spans="1:48">
      <c r="B245" s="363"/>
      <c r="C245" s="364"/>
      <c r="D245" s="365"/>
      <c r="E245" s="365"/>
      <c r="F245" s="365"/>
      <c r="G245" s="366"/>
      <c r="H245" s="361"/>
      <c r="I245" s="361"/>
      <c r="J245" s="362"/>
      <c r="K245" s="362"/>
      <c r="L245" s="361"/>
      <c r="M245" s="361"/>
      <c r="N245" s="362"/>
      <c r="O245" s="362"/>
      <c r="P245" s="361"/>
      <c r="Q245" s="361"/>
      <c r="R245" s="362"/>
      <c r="S245" s="362"/>
      <c r="T245" s="361"/>
      <c r="U245" s="369"/>
      <c r="V245" s="362"/>
      <c r="W245" s="362"/>
      <c r="X245" s="361"/>
      <c r="Y245" s="361"/>
      <c r="Z245" s="362"/>
      <c r="AA245" s="362"/>
      <c r="AB245" s="361"/>
      <c r="AC245" s="361"/>
      <c r="AD245" s="362"/>
      <c r="AE245" s="362"/>
      <c r="AF245" s="363"/>
      <c r="AG245" s="361"/>
      <c r="AH245" s="362"/>
      <c r="AI245" s="362"/>
      <c r="AJ245" s="361"/>
      <c r="AK245" s="361"/>
      <c r="AL245" s="362"/>
      <c r="AM245" s="362"/>
      <c r="AN245" s="361"/>
      <c r="AO245" s="361"/>
      <c r="AP245" s="362"/>
      <c r="AQ245" s="362"/>
      <c r="AR245" s="372"/>
      <c r="AS245" s="365"/>
      <c r="AT245" s="365"/>
      <c r="AU245" s="365"/>
      <c r="AV245" s="383"/>
    </row>
    <row r="246" spans="1:48">
      <c r="B246" s="363"/>
      <c r="C246" s="364"/>
      <c r="D246" s="365"/>
      <c r="E246" s="365"/>
      <c r="F246" s="365"/>
      <c r="G246" s="366"/>
      <c r="H246" s="361"/>
      <c r="I246" s="361"/>
      <c r="J246" s="362"/>
      <c r="K246" s="362"/>
      <c r="L246" s="361"/>
      <c r="M246" s="361"/>
      <c r="N246" s="362"/>
      <c r="O246" s="362"/>
      <c r="P246" s="361"/>
      <c r="Q246" s="361"/>
      <c r="R246" s="362"/>
      <c r="S246" s="362"/>
      <c r="T246" s="361"/>
      <c r="U246" s="369"/>
      <c r="V246" s="362"/>
      <c r="W246" s="362"/>
      <c r="X246" s="361"/>
      <c r="Y246" s="361"/>
      <c r="Z246" s="362"/>
      <c r="AA246" s="362"/>
      <c r="AB246" s="361"/>
      <c r="AC246" s="361"/>
      <c r="AD246" s="362"/>
      <c r="AE246" s="362"/>
      <c r="AF246" s="363"/>
      <c r="AG246" s="361"/>
      <c r="AH246" s="362"/>
      <c r="AI246" s="362"/>
      <c r="AJ246" s="361"/>
      <c r="AK246" s="361"/>
      <c r="AL246" s="362"/>
      <c r="AM246" s="362"/>
      <c r="AN246" s="361"/>
      <c r="AO246" s="361"/>
      <c r="AP246" s="362"/>
      <c r="AQ246" s="362"/>
      <c r="AR246" s="372"/>
      <c r="AS246" s="365"/>
      <c r="AT246" s="365"/>
      <c r="AU246" s="365"/>
      <c r="AV246" s="383"/>
    </row>
    <row r="247" spans="1:48">
      <c r="B247" s="363"/>
      <c r="C247" s="364"/>
      <c r="D247" s="365"/>
      <c r="E247" s="365"/>
      <c r="F247" s="365"/>
      <c r="G247" s="366"/>
      <c r="H247" s="361"/>
      <c r="I247" s="361"/>
      <c r="J247" s="362"/>
      <c r="K247" s="362"/>
      <c r="L247" s="361"/>
      <c r="M247" s="361"/>
      <c r="N247" s="362"/>
      <c r="O247" s="362"/>
      <c r="P247" s="361"/>
      <c r="Q247" s="361"/>
      <c r="R247" s="362"/>
      <c r="S247" s="362"/>
      <c r="T247" s="361"/>
      <c r="U247" s="369"/>
      <c r="V247" s="362"/>
      <c r="W247" s="362"/>
      <c r="X247" s="361"/>
      <c r="Y247" s="361"/>
      <c r="Z247" s="362"/>
      <c r="AA247" s="362"/>
      <c r="AB247" s="361"/>
      <c r="AC247" s="361"/>
      <c r="AD247" s="362"/>
      <c r="AE247" s="362"/>
      <c r="AF247" s="363"/>
      <c r="AG247" s="361"/>
      <c r="AH247" s="362"/>
      <c r="AI247" s="362"/>
      <c r="AJ247" s="361"/>
      <c r="AK247" s="361"/>
      <c r="AL247" s="362"/>
      <c r="AM247" s="362"/>
      <c r="AN247" s="361"/>
      <c r="AO247" s="361"/>
      <c r="AP247" s="362"/>
      <c r="AQ247" s="362"/>
      <c r="AR247" s="372"/>
      <c r="AS247" s="365"/>
      <c r="AT247" s="365"/>
      <c r="AU247" s="365"/>
      <c r="AV247" s="383"/>
    </row>
    <row r="248" spans="1:48">
      <c r="B248" s="363"/>
      <c r="C248" s="364"/>
      <c r="D248" s="365"/>
      <c r="E248" s="365"/>
      <c r="F248" s="365"/>
      <c r="G248" s="366"/>
      <c r="H248" s="361"/>
      <c r="I248" s="361"/>
      <c r="J248" s="362"/>
      <c r="K248" s="362"/>
      <c r="L248" s="361"/>
      <c r="M248" s="361"/>
      <c r="N248" s="362"/>
      <c r="O248" s="362"/>
      <c r="P248" s="361"/>
      <c r="Q248" s="361"/>
      <c r="R248" s="362"/>
      <c r="S248" s="362"/>
      <c r="T248" s="361"/>
      <c r="U248" s="369"/>
      <c r="V248" s="362"/>
      <c r="W248" s="362"/>
      <c r="X248" s="361"/>
      <c r="Y248" s="361"/>
      <c r="Z248" s="362"/>
      <c r="AA248" s="362"/>
      <c r="AB248" s="361"/>
      <c r="AC248" s="361"/>
      <c r="AD248" s="362"/>
      <c r="AE248" s="362"/>
      <c r="AF248" s="363"/>
      <c r="AG248" s="361"/>
      <c r="AH248" s="362"/>
      <c r="AI248" s="362"/>
      <c r="AJ248" s="361"/>
      <c r="AK248" s="361"/>
      <c r="AL248" s="362"/>
      <c r="AM248" s="362"/>
      <c r="AN248" s="361"/>
      <c r="AO248" s="361"/>
      <c r="AP248" s="362"/>
      <c r="AQ248" s="362"/>
      <c r="AR248" s="372"/>
      <c r="AS248" s="365"/>
      <c r="AT248" s="365"/>
      <c r="AU248" s="365"/>
      <c r="AV248" s="383"/>
    </row>
    <row r="249" spans="1:48">
      <c r="B249" s="363"/>
      <c r="C249" s="364"/>
      <c r="D249" s="365"/>
      <c r="E249" s="365"/>
      <c r="F249" s="365"/>
      <c r="G249" s="366"/>
      <c r="H249" s="361"/>
      <c r="I249" s="361"/>
      <c r="J249" s="362"/>
      <c r="K249" s="362"/>
      <c r="L249" s="361"/>
      <c r="M249" s="361"/>
      <c r="N249" s="362"/>
      <c r="O249" s="362"/>
      <c r="P249" s="361"/>
      <c r="Q249" s="361"/>
      <c r="R249" s="362"/>
      <c r="S249" s="362"/>
      <c r="T249" s="361"/>
      <c r="U249" s="369"/>
      <c r="V249" s="362"/>
      <c r="W249" s="362"/>
      <c r="X249" s="361"/>
      <c r="Y249" s="361"/>
      <c r="Z249" s="362"/>
      <c r="AA249" s="362"/>
      <c r="AB249" s="361"/>
      <c r="AC249" s="361"/>
      <c r="AD249" s="362"/>
      <c r="AE249" s="362"/>
      <c r="AF249" s="363"/>
      <c r="AG249" s="361"/>
      <c r="AH249" s="362"/>
      <c r="AI249" s="362"/>
      <c r="AJ249" s="361"/>
      <c r="AK249" s="361"/>
      <c r="AL249" s="362"/>
      <c r="AM249" s="362"/>
      <c r="AN249" s="361"/>
      <c r="AO249" s="361"/>
      <c r="AP249" s="362"/>
      <c r="AQ249" s="362"/>
      <c r="AR249" s="372"/>
      <c r="AS249" s="365"/>
      <c r="AT249" s="365"/>
      <c r="AU249" s="365"/>
      <c r="AV249" s="383"/>
    </row>
    <row r="250" spans="1:48">
      <c r="B250" s="363"/>
      <c r="C250" s="364"/>
      <c r="D250" s="365"/>
      <c r="E250" s="365"/>
      <c r="F250" s="365"/>
      <c r="G250" s="366"/>
      <c r="H250" s="361"/>
      <c r="I250" s="361"/>
      <c r="J250" s="362"/>
      <c r="K250" s="362"/>
      <c r="L250" s="361"/>
      <c r="M250" s="361"/>
      <c r="N250" s="362"/>
      <c r="O250" s="362"/>
      <c r="P250" s="361"/>
      <c r="Q250" s="361"/>
      <c r="R250" s="362"/>
      <c r="S250" s="362"/>
      <c r="T250" s="361"/>
      <c r="U250" s="369"/>
      <c r="V250" s="362"/>
      <c r="W250" s="362"/>
      <c r="X250" s="361"/>
      <c r="Y250" s="361"/>
      <c r="Z250" s="362"/>
      <c r="AA250" s="362"/>
      <c r="AB250" s="361"/>
      <c r="AC250" s="361"/>
      <c r="AD250" s="362"/>
      <c r="AE250" s="362"/>
      <c r="AF250" s="363"/>
      <c r="AG250" s="361"/>
      <c r="AH250" s="362"/>
      <c r="AI250" s="362"/>
      <c r="AJ250" s="361"/>
      <c r="AK250" s="361"/>
      <c r="AL250" s="362"/>
      <c r="AM250" s="362"/>
      <c r="AN250" s="361"/>
      <c r="AO250" s="361"/>
      <c r="AP250" s="362"/>
      <c r="AQ250" s="362"/>
      <c r="AR250" s="372"/>
      <c r="AS250" s="365"/>
      <c r="AT250" s="365"/>
      <c r="AU250" s="365"/>
      <c r="AV250" s="383"/>
    </row>
    <row r="251" spans="1:48">
      <c r="B251" s="363"/>
      <c r="C251" s="364"/>
      <c r="D251" s="365"/>
      <c r="E251" s="365"/>
      <c r="F251" s="365"/>
      <c r="G251" s="366"/>
      <c r="H251" s="361"/>
      <c r="I251" s="361"/>
      <c r="J251" s="362"/>
      <c r="K251" s="362"/>
      <c r="L251" s="361"/>
      <c r="M251" s="361"/>
      <c r="N251" s="362"/>
      <c r="O251" s="362"/>
      <c r="P251" s="361"/>
      <c r="Q251" s="361"/>
      <c r="R251" s="362"/>
      <c r="S251" s="362"/>
      <c r="T251" s="361"/>
      <c r="U251" s="369"/>
      <c r="V251" s="362"/>
      <c r="W251" s="362"/>
      <c r="X251" s="361"/>
      <c r="Y251" s="361"/>
      <c r="Z251" s="362"/>
      <c r="AA251" s="362"/>
      <c r="AB251" s="361"/>
      <c r="AC251" s="361"/>
      <c r="AD251" s="362"/>
      <c r="AE251" s="362"/>
      <c r="AF251" s="363"/>
      <c r="AG251" s="361"/>
      <c r="AH251" s="362"/>
      <c r="AI251" s="362"/>
      <c r="AJ251" s="361"/>
      <c r="AK251" s="361"/>
      <c r="AL251" s="362"/>
      <c r="AM251" s="362"/>
      <c r="AN251" s="361"/>
      <c r="AO251" s="361"/>
      <c r="AP251" s="362"/>
      <c r="AQ251" s="362"/>
      <c r="AR251" s="372"/>
      <c r="AS251" s="365"/>
      <c r="AT251" s="365"/>
      <c r="AU251" s="365"/>
      <c r="AV251" s="383"/>
    </row>
    <row r="252" spans="1:48">
      <c r="B252" s="363"/>
      <c r="C252" s="364"/>
      <c r="D252" s="365"/>
      <c r="E252" s="365"/>
      <c r="F252" s="365"/>
      <c r="G252" s="366"/>
      <c r="H252" s="361"/>
      <c r="I252" s="361"/>
      <c r="J252" s="362"/>
      <c r="K252" s="362"/>
      <c r="L252" s="361"/>
      <c r="M252" s="361"/>
      <c r="N252" s="362"/>
      <c r="O252" s="362"/>
      <c r="P252" s="361"/>
      <c r="Q252" s="361"/>
      <c r="R252" s="362"/>
      <c r="S252" s="362"/>
      <c r="T252" s="361"/>
      <c r="U252" s="369"/>
      <c r="V252" s="362"/>
      <c r="W252" s="362"/>
      <c r="X252" s="361"/>
      <c r="Y252" s="361"/>
      <c r="Z252" s="362"/>
      <c r="AA252" s="362"/>
      <c r="AB252" s="361"/>
      <c r="AC252" s="361"/>
      <c r="AD252" s="362"/>
      <c r="AE252" s="362"/>
      <c r="AF252" s="363"/>
      <c r="AG252" s="361"/>
      <c r="AH252" s="362"/>
      <c r="AI252" s="362"/>
      <c r="AJ252" s="361"/>
      <c r="AK252" s="361"/>
      <c r="AL252" s="362"/>
      <c r="AM252" s="362"/>
      <c r="AN252" s="361"/>
      <c r="AO252" s="361"/>
      <c r="AP252" s="362"/>
      <c r="AQ252" s="362"/>
      <c r="AR252" s="372"/>
      <c r="AS252" s="365"/>
      <c r="AT252" s="365"/>
      <c r="AU252" s="365"/>
      <c r="AV252" s="383"/>
    </row>
    <row r="253" spans="1:48">
      <c r="B253" s="363"/>
      <c r="C253" s="364"/>
      <c r="D253" s="365"/>
      <c r="E253" s="365"/>
      <c r="F253" s="365"/>
      <c r="G253" s="366"/>
      <c r="H253" s="361"/>
      <c r="I253" s="361"/>
      <c r="J253" s="362"/>
      <c r="K253" s="362"/>
      <c r="L253" s="361"/>
      <c r="M253" s="361"/>
      <c r="N253" s="362"/>
      <c r="O253" s="362"/>
      <c r="P253" s="361"/>
      <c r="Q253" s="361"/>
      <c r="R253" s="362"/>
      <c r="S253" s="362"/>
      <c r="T253" s="361"/>
      <c r="U253" s="369"/>
      <c r="V253" s="362"/>
      <c r="W253" s="362"/>
      <c r="X253" s="361"/>
      <c r="Y253" s="361"/>
      <c r="Z253" s="362"/>
      <c r="AA253" s="362"/>
      <c r="AB253" s="361"/>
      <c r="AC253" s="361"/>
      <c r="AD253" s="362"/>
      <c r="AE253" s="362"/>
      <c r="AF253" s="363"/>
      <c r="AG253" s="361"/>
      <c r="AH253" s="362"/>
      <c r="AI253" s="362"/>
      <c r="AJ253" s="361"/>
      <c r="AK253" s="361"/>
      <c r="AL253" s="362"/>
      <c r="AM253" s="362"/>
      <c r="AN253" s="361"/>
      <c r="AO253" s="361"/>
      <c r="AP253" s="362"/>
      <c r="AQ253" s="362"/>
      <c r="AR253" s="372"/>
      <c r="AS253" s="365"/>
      <c r="AT253" s="365"/>
      <c r="AU253" s="365"/>
      <c r="AV253" s="383"/>
    </row>
    <row r="254" spans="1:48">
      <c r="B254" s="363"/>
      <c r="C254" s="364"/>
      <c r="D254" s="365"/>
      <c r="E254" s="365"/>
      <c r="F254" s="365"/>
      <c r="G254" s="366"/>
      <c r="H254" s="361"/>
      <c r="I254" s="361"/>
      <c r="J254" s="362"/>
      <c r="K254" s="362"/>
      <c r="L254" s="361"/>
      <c r="M254" s="361"/>
      <c r="N254" s="362"/>
      <c r="O254" s="362"/>
      <c r="P254" s="361"/>
      <c r="Q254" s="361"/>
      <c r="R254" s="362"/>
      <c r="S254" s="362"/>
      <c r="T254" s="361"/>
      <c r="U254" s="369"/>
      <c r="V254" s="362"/>
      <c r="W254" s="362"/>
      <c r="X254" s="361"/>
      <c r="Y254" s="361"/>
      <c r="Z254" s="362"/>
      <c r="AA254" s="362"/>
      <c r="AB254" s="361"/>
      <c r="AC254" s="361"/>
      <c r="AD254" s="362"/>
      <c r="AE254" s="362"/>
      <c r="AF254" s="363"/>
      <c r="AG254" s="361"/>
      <c r="AH254" s="362"/>
      <c r="AI254" s="362"/>
      <c r="AJ254" s="361"/>
      <c r="AK254" s="361"/>
      <c r="AL254" s="362"/>
      <c r="AM254" s="362"/>
      <c r="AN254" s="361"/>
      <c r="AO254" s="361"/>
      <c r="AP254" s="362"/>
      <c r="AQ254" s="362"/>
      <c r="AR254" s="372"/>
      <c r="AS254" s="365"/>
      <c r="AT254" s="365"/>
      <c r="AU254" s="365"/>
      <c r="AV254" s="383"/>
    </row>
    <row r="255" spans="1:48">
      <c r="B255" s="363"/>
      <c r="C255" s="364"/>
      <c r="D255" s="365"/>
      <c r="E255" s="365"/>
      <c r="F255" s="365"/>
      <c r="G255" s="366"/>
      <c r="H255" s="361"/>
      <c r="I255" s="361"/>
      <c r="J255" s="362"/>
      <c r="K255" s="362"/>
      <c r="L255" s="361"/>
      <c r="M255" s="361"/>
      <c r="N255" s="362"/>
      <c r="O255" s="362"/>
      <c r="P255" s="361"/>
      <c r="Q255" s="361"/>
      <c r="R255" s="362"/>
      <c r="S255" s="362"/>
      <c r="T255" s="361"/>
      <c r="U255" s="369"/>
      <c r="V255" s="362"/>
      <c r="W255" s="362"/>
      <c r="X255" s="361"/>
      <c r="Y255" s="361"/>
      <c r="Z255" s="362"/>
      <c r="AA255" s="362"/>
      <c r="AB255" s="361"/>
      <c r="AC255" s="361"/>
      <c r="AD255" s="362"/>
      <c r="AE255" s="362"/>
      <c r="AF255" s="363"/>
      <c r="AG255" s="361"/>
      <c r="AH255" s="362"/>
      <c r="AI255" s="362"/>
      <c r="AJ255" s="361"/>
      <c r="AK255" s="361"/>
      <c r="AL255" s="362"/>
      <c r="AM255" s="362"/>
      <c r="AN255" s="361"/>
      <c r="AO255" s="361"/>
      <c r="AP255" s="362"/>
      <c r="AQ255" s="362"/>
      <c r="AR255" s="372"/>
      <c r="AS255" s="365"/>
      <c r="AT255" s="365"/>
      <c r="AU255" s="365"/>
      <c r="AV255" s="383"/>
    </row>
    <row r="256" spans="1:48">
      <c r="B256" s="363"/>
      <c r="C256" s="364"/>
      <c r="D256" s="365"/>
      <c r="E256" s="365"/>
      <c r="F256" s="365"/>
      <c r="G256" s="366"/>
      <c r="H256" s="361"/>
      <c r="I256" s="361"/>
      <c r="J256" s="362"/>
      <c r="K256" s="362"/>
      <c r="L256" s="361"/>
      <c r="M256" s="361"/>
      <c r="N256" s="362"/>
      <c r="O256" s="362"/>
      <c r="P256" s="361"/>
      <c r="Q256" s="361"/>
      <c r="R256" s="362"/>
      <c r="S256" s="362"/>
      <c r="T256" s="361"/>
      <c r="U256" s="369"/>
      <c r="V256" s="362"/>
      <c r="W256" s="362"/>
      <c r="X256" s="361"/>
      <c r="Y256" s="361"/>
      <c r="Z256" s="362"/>
      <c r="AA256" s="362"/>
      <c r="AB256" s="361"/>
      <c r="AC256" s="361"/>
      <c r="AD256" s="362"/>
      <c r="AE256" s="362"/>
      <c r="AF256" s="363"/>
      <c r="AG256" s="361"/>
      <c r="AH256" s="362"/>
      <c r="AI256" s="362"/>
      <c r="AJ256" s="361"/>
      <c r="AK256" s="361"/>
      <c r="AL256" s="362"/>
      <c r="AM256" s="362"/>
      <c r="AN256" s="361"/>
      <c r="AO256" s="361"/>
      <c r="AP256" s="362"/>
      <c r="AQ256" s="362"/>
      <c r="AR256" s="372"/>
      <c r="AS256" s="365"/>
      <c r="AT256" s="365"/>
      <c r="AU256" s="365"/>
      <c r="AV256" s="383"/>
    </row>
    <row r="257" spans="2:48">
      <c r="B257" s="363"/>
      <c r="C257" s="364"/>
      <c r="D257" s="365"/>
      <c r="E257" s="365"/>
      <c r="F257" s="365"/>
      <c r="G257" s="366"/>
      <c r="H257" s="361"/>
      <c r="I257" s="361"/>
      <c r="J257" s="362"/>
      <c r="K257" s="362"/>
      <c r="L257" s="361"/>
      <c r="M257" s="361"/>
      <c r="N257" s="362"/>
      <c r="O257" s="362"/>
      <c r="P257" s="361"/>
      <c r="Q257" s="361"/>
      <c r="R257" s="362"/>
      <c r="S257" s="362"/>
      <c r="T257" s="361"/>
      <c r="U257" s="369"/>
      <c r="V257" s="362"/>
      <c r="W257" s="362"/>
      <c r="X257" s="361"/>
      <c r="Y257" s="361"/>
      <c r="Z257" s="362"/>
      <c r="AA257" s="362"/>
      <c r="AB257" s="361"/>
      <c r="AC257" s="361"/>
      <c r="AD257" s="362"/>
      <c r="AE257" s="362"/>
      <c r="AF257" s="363"/>
      <c r="AG257" s="361"/>
      <c r="AH257" s="362"/>
      <c r="AI257" s="362"/>
      <c r="AJ257" s="361"/>
      <c r="AK257" s="361"/>
      <c r="AL257" s="362"/>
      <c r="AM257" s="362"/>
      <c r="AN257" s="361"/>
      <c r="AO257" s="361"/>
      <c r="AP257" s="362"/>
      <c r="AQ257" s="362"/>
      <c r="AR257" s="372"/>
      <c r="AS257" s="365"/>
      <c r="AT257" s="365"/>
      <c r="AU257" s="365"/>
      <c r="AV257" s="383"/>
    </row>
    <row r="258" spans="2:48">
      <c r="B258" s="363"/>
      <c r="C258" s="364"/>
      <c r="D258" s="365"/>
      <c r="E258" s="365"/>
      <c r="F258" s="365"/>
      <c r="G258" s="366"/>
      <c r="H258" s="361"/>
      <c r="I258" s="361"/>
      <c r="J258" s="362"/>
      <c r="K258" s="362"/>
      <c r="L258" s="361"/>
      <c r="M258" s="361"/>
      <c r="N258" s="362"/>
      <c r="O258" s="362"/>
      <c r="P258" s="361"/>
      <c r="Q258" s="361"/>
      <c r="R258" s="362"/>
      <c r="S258" s="362"/>
      <c r="T258" s="361"/>
      <c r="U258" s="369"/>
      <c r="V258" s="362"/>
      <c r="W258" s="362"/>
      <c r="X258" s="361"/>
      <c r="Y258" s="361"/>
      <c r="Z258" s="362"/>
      <c r="AA258" s="362"/>
      <c r="AB258" s="361"/>
      <c r="AC258" s="361"/>
      <c r="AD258" s="362"/>
      <c r="AE258" s="362"/>
      <c r="AF258" s="363"/>
      <c r="AG258" s="361"/>
      <c r="AH258" s="362"/>
      <c r="AI258" s="362"/>
      <c r="AJ258" s="361"/>
      <c r="AK258" s="361"/>
      <c r="AL258" s="362"/>
      <c r="AM258" s="362"/>
      <c r="AN258" s="361"/>
      <c r="AO258" s="361"/>
      <c r="AP258" s="362"/>
      <c r="AQ258" s="362"/>
      <c r="AR258" s="372"/>
      <c r="AS258" s="365"/>
      <c r="AT258" s="365"/>
      <c r="AU258" s="365"/>
      <c r="AV258" s="383"/>
    </row>
    <row r="259" spans="2:48">
      <c r="B259" s="363"/>
      <c r="C259" s="364"/>
      <c r="D259" s="365"/>
      <c r="E259" s="365"/>
      <c r="F259" s="365"/>
      <c r="G259" s="366"/>
      <c r="H259" s="361"/>
      <c r="I259" s="361"/>
      <c r="J259" s="362"/>
      <c r="K259" s="362"/>
      <c r="L259" s="361"/>
      <c r="M259" s="361"/>
      <c r="N259" s="362"/>
      <c r="O259" s="362"/>
      <c r="P259" s="361"/>
      <c r="Q259" s="361"/>
      <c r="R259" s="362"/>
      <c r="S259" s="362"/>
      <c r="T259" s="361"/>
      <c r="U259" s="369"/>
      <c r="V259" s="362"/>
      <c r="W259" s="362"/>
      <c r="X259" s="361"/>
      <c r="Y259" s="361"/>
      <c r="Z259" s="362"/>
      <c r="AA259" s="362"/>
      <c r="AB259" s="361"/>
      <c r="AC259" s="361"/>
      <c r="AD259" s="362"/>
      <c r="AE259" s="362"/>
      <c r="AF259" s="363"/>
      <c r="AG259" s="361"/>
      <c r="AH259" s="362"/>
      <c r="AI259" s="362"/>
      <c r="AJ259" s="361"/>
      <c r="AK259" s="361"/>
      <c r="AL259" s="362"/>
      <c r="AM259" s="362"/>
      <c r="AN259" s="361"/>
      <c r="AO259" s="361"/>
      <c r="AP259" s="362"/>
      <c r="AQ259" s="362"/>
      <c r="AR259" s="372"/>
      <c r="AS259" s="365"/>
      <c r="AT259" s="365"/>
      <c r="AU259" s="365"/>
      <c r="AV259" s="383"/>
    </row>
    <row r="260" spans="2:48">
      <c r="B260" s="363"/>
      <c r="C260" s="364"/>
      <c r="D260" s="365"/>
      <c r="E260" s="365"/>
      <c r="F260" s="365"/>
      <c r="G260" s="366"/>
      <c r="H260" s="361"/>
      <c r="I260" s="361"/>
      <c r="J260" s="362"/>
      <c r="K260" s="362"/>
      <c r="L260" s="361"/>
      <c r="M260" s="361"/>
      <c r="N260" s="362"/>
      <c r="O260" s="362"/>
      <c r="P260" s="361"/>
      <c r="Q260" s="361"/>
      <c r="R260" s="362"/>
      <c r="S260" s="362"/>
      <c r="T260" s="361"/>
      <c r="U260" s="369"/>
      <c r="V260" s="362"/>
      <c r="W260" s="362"/>
      <c r="X260" s="361"/>
      <c r="Y260" s="361"/>
      <c r="Z260" s="362"/>
      <c r="AA260" s="362"/>
      <c r="AB260" s="361"/>
      <c r="AC260" s="361"/>
      <c r="AD260" s="362"/>
      <c r="AE260" s="362"/>
      <c r="AF260" s="399"/>
      <c r="AG260" s="361"/>
      <c r="AH260" s="362"/>
      <c r="AI260" s="362"/>
      <c r="AJ260" s="361"/>
      <c r="AK260" s="361"/>
      <c r="AL260" s="362"/>
      <c r="AM260" s="362"/>
      <c r="AN260" s="361"/>
      <c r="AO260" s="361"/>
      <c r="AP260" s="362"/>
      <c r="AQ260" s="362"/>
      <c r="AR260" s="372"/>
      <c r="AS260" s="365"/>
      <c r="AT260" s="365"/>
      <c r="AU260" s="365"/>
      <c r="AV260" s="383"/>
    </row>
    <row r="261" spans="2:48" ht="13.5" thickBot="1">
      <c r="B261" s="363"/>
      <c r="C261" s="364"/>
      <c r="D261" s="365"/>
      <c r="E261" s="365"/>
      <c r="F261" s="365"/>
      <c r="G261" s="366"/>
      <c r="H261" s="361"/>
      <c r="I261" s="361"/>
      <c r="J261" s="362"/>
      <c r="K261" s="362"/>
      <c r="L261" s="361"/>
      <c r="M261" s="361"/>
      <c r="N261" s="362"/>
      <c r="O261" s="362"/>
      <c r="P261" s="361"/>
      <c r="Q261" s="361"/>
      <c r="R261" s="362"/>
      <c r="S261" s="362"/>
      <c r="T261" s="361"/>
      <c r="U261" s="369"/>
      <c r="V261" s="362"/>
      <c r="W261" s="362"/>
      <c r="X261" s="361"/>
      <c r="Y261" s="361"/>
      <c r="Z261" s="362"/>
      <c r="AA261" s="362"/>
      <c r="AB261" s="361"/>
      <c r="AC261" s="361"/>
      <c r="AD261" s="362"/>
      <c r="AE261" s="398"/>
      <c r="AF261" s="413"/>
      <c r="AG261" s="373"/>
      <c r="AH261" s="362"/>
      <c r="AI261" s="362"/>
      <c r="AJ261" s="361"/>
      <c r="AK261" s="361"/>
      <c r="AL261" s="362"/>
      <c r="AM261" s="362"/>
      <c r="AN261" s="361"/>
      <c r="AO261" s="361"/>
      <c r="AP261" s="362"/>
      <c r="AQ261" s="362"/>
      <c r="AR261" s="372"/>
      <c r="AS261" s="365"/>
      <c r="AT261" s="365"/>
      <c r="AU261" s="365"/>
      <c r="AV261" s="383"/>
    </row>
    <row r="262" spans="2:48" ht="13.5" thickTop="1">
      <c r="B262" s="363"/>
      <c r="C262" s="364"/>
      <c r="D262" s="365"/>
      <c r="E262" s="365"/>
      <c r="F262" s="365"/>
      <c r="G262" s="366"/>
      <c r="H262" s="361"/>
      <c r="I262" s="361"/>
      <c r="J262" s="362"/>
      <c r="K262" s="362"/>
      <c r="L262" s="361"/>
      <c r="M262" s="361"/>
      <c r="N262" s="362"/>
      <c r="O262" s="362"/>
      <c r="P262" s="361"/>
      <c r="Q262" s="361"/>
      <c r="R262" s="362"/>
      <c r="S262" s="362"/>
      <c r="T262" s="361"/>
      <c r="U262" s="369"/>
      <c r="V262" s="362"/>
      <c r="W262" s="362"/>
      <c r="X262" s="361"/>
      <c r="Y262" s="361"/>
      <c r="Z262" s="362"/>
      <c r="AA262" s="362"/>
      <c r="AB262" s="361"/>
      <c r="AC262" s="361"/>
      <c r="AD262" s="362"/>
      <c r="AE262" s="362"/>
      <c r="AF262" s="400"/>
      <c r="AG262" s="361"/>
      <c r="AH262" s="362"/>
      <c r="AI262" s="362"/>
      <c r="AJ262" s="361"/>
      <c r="AK262" s="361"/>
      <c r="AL262" s="362"/>
      <c r="AM262" s="362"/>
      <c r="AN262" s="361"/>
      <c r="AO262" s="361"/>
      <c r="AP262" s="362"/>
      <c r="AQ262" s="362"/>
      <c r="AR262" s="372"/>
      <c r="AS262" s="365"/>
      <c r="AT262" s="365"/>
      <c r="AU262" s="365"/>
      <c r="AV262" s="383"/>
    </row>
    <row r="263" spans="2:48">
      <c r="B263" s="363"/>
      <c r="C263" s="364"/>
      <c r="D263" s="365"/>
      <c r="E263" s="365"/>
      <c r="F263" s="365"/>
      <c r="G263" s="366"/>
      <c r="H263" s="361"/>
      <c r="I263" s="361"/>
      <c r="J263" s="362"/>
      <c r="K263" s="362"/>
      <c r="L263" s="361"/>
      <c r="M263" s="361"/>
      <c r="N263" s="362"/>
      <c r="O263" s="362"/>
      <c r="P263" s="361"/>
      <c r="Q263" s="361"/>
      <c r="R263" s="362"/>
      <c r="S263" s="362"/>
      <c r="T263" s="361"/>
      <c r="U263" s="369"/>
      <c r="V263" s="362"/>
      <c r="W263" s="362"/>
      <c r="X263" s="361"/>
      <c r="Y263" s="361"/>
      <c r="Z263" s="362"/>
      <c r="AA263" s="362"/>
      <c r="AB263" s="361"/>
      <c r="AC263" s="361"/>
      <c r="AD263" s="362"/>
      <c r="AE263" s="362"/>
      <c r="AF263" s="363"/>
      <c r="AG263" s="361"/>
      <c r="AH263" s="362"/>
      <c r="AI263" s="362"/>
      <c r="AJ263" s="361"/>
      <c r="AK263" s="361"/>
      <c r="AL263" s="362"/>
      <c r="AM263" s="362"/>
      <c r="AN263" s="361"/>
      <c r="AO263" s="361"/>
      <c r="AP263" s="362"/>
      <c r="AQ263" s="362"/>
      <c r="AR263" s="372"/>
      <c r="AS263" s="365"/>
      <c r="AT263" s="365"/>
      <c r="AU263" s="365"/>
      <c r="AV263" s="383"/>
    </row>
    <row r="264" spans="2:48">
      <c r="B264" s="363"/>
      <c r="C264" s="364"/>
      <c r="D264" s="365"/>
      <c r="E264" s="365"/>
      <c r="F264" s="365"/>
      <c r="G264" s="366"/>
      <c r="H264" s="361"/>
      <c r="I264" s="361"/>
      <c r="J264" s="362"/>
      <c r="K264" s="362"/>
      <c r="L264" s="361"/>
      <c r="M264" s="361"/>
      <c r="N264" s="362"/>
      <c r="O264" s="362"/>
      <c r="P264" s="361"/>
      <c r="Q264" s="361"/>
      <c r="R264" s="362"/>
      <c r="S264" s="362"/>
      <c r="T264" s="361"/>
      <c r="U264" s="369"/>
      <c r="V264" s="362"/>
      <c r="W264" s="362"/>
      <c r="X264" s="361"/>
      <c r="Y264" s="361"/>
      <c r="Z264" s="362"/>
      <c r="AA264" s="362"/>
      <c r="AB264" s="361"/>
      <c r="AC264" s="361"/>
      <c r="AD264" s="362"/>
      <c r="AE264" s="362"/>
      <c r="AF264" s="363"/>
      <c r="AG264" s="361"/>
      <c r="AH264" s="362"/>
      <c r="AI264" s="362"/>
      <c r="AJ264" s="361"/>
      <c r="AK264" s="361"/>
      <c r="AL264" s="362"/>
      <c r="AM264" s="362"/>
      <c r="AN264" s="361"/>
      <c r="AO264" s="361"/>
      <c r="AP264" s="362"/>
      <c r="AQ264" s="362"/>
      <c r="AR264" s="372"/>
      <c r="AS264" s="365"/>
      <c r="AT264" s="365"/>
      <c r="AU264" s="365"/>
      <c r="AV264" s="383"/>
    </row>
    <row r="265" spans="2:48">
      <c r="B265" s="363"/>
      <c r="C265" s="364"/>
      <c r="D265" s="365"/>
      <c r="E265" s="365"/>
      <c r="F265" s="365"/>
      <c r="G265" s="366"/>
      <c r="H265" s="361"/>
      <c r="I265" s="361"/>
      <c r="J265" s="362"/>
      <c r="K265" s="362"/>
      <c r="L265" s="361"/>
      <c r="M265" s="361"/>
      <c r="N265" s="362"/>
      <c r="O265" s="362"/>
      <c r="P265" s="361"/>
      <c r="Q265" s="361"/>
      <c r="R265" s="362"/>
      <c r="S265" s="362"/>
      <c r="T265" s="361"/>
      <c r="U265" s="369"/>
      <c r="V265" s="362"/>
      <c r="W265" s="362"/>
      <c r="X265" s="361"/>
      <c r="Y265" s="361"/>
      <c r="Z265" s="362"/>
      <c r="AA265" s="362"/>
      <c r="AB265" s="361"/>
      <c r="AC265" s="361"/>
      <c r="AD265" s="362"/>
      <c r="AE265" s="362"/>
      <c r="AF265" s="363"/>
      <c r="AG265" s="361"/>
      <c r="AH265" s="362"/>
      <c r="AI265" s="362"/>
      <c r="AJ265" s="361"/>
      <c r="AK265" s="361"/>
      <c r="AL265" s="362"/>
      <c r="AM265" s="362"/>
      <c r="AN265" s="361"/>
      <c r="AO265" s="361"/>
      <c r="AP265" s="362"/>
      <c r="AQ265" s="362"/>
      <c r="AR265" s="372"/>
      <c r="AS265" s="365"/>
      <c r="AT265" s="365"/>
      <c r="AU265" s="365"/>
      <c r="AV265" s="383"/>
    </row>
    <row r="266" spans="2:48">
      <c r="B266" s="363"/>
      <c r="C266" s="364"/>
      <c r="D266" s="365"/>
      <c r="E266" s="365"/>
      <c r="F266" s="365"/>
      <c r="G266" s="366"/>
      <c r="H266" s="361"/>
      <c r="I266" s="361"/>
      <c r="J266" s="362"/>
      <c r="K266" s="362"/>
      <c r="L266" s="361"/>
      <c r="M266" s="361"/>
      <c r="N266" s="362"/>
      <c r="O266" s="362"/>
      <c r="P266" s="361"/>
      <c r="Q266" s="361"/>
      <c r="R266" s="362"/>
      <c r="S266" s="362"/>
      <c r="T266" s="361"/>
      <c r="U266" s="369"/>
      <c r="V266" s="362"/>
      <c r="W266" s="362"/>
      <c r="X266" s="361"/>
      <c r="Y266" s="361"/>
      <c r="Z266" s="362"/>
      <c r="AA266" s="362"/>
      <c r="AB266" s="361"/>
      <c r="AC266" s="361"/>
      <c r="AD266" s="362"/>
      <c r="AE266" s="362"/>
      <c r="AF266" s="363"/>
      <c r="AG266" s="361"/>
      <c r="AH266" s="362"/>
      <c r="AI266" s="362"/>
      <c r="AJ266" s="361"/>
      <c r="AK266" s="361"/>
      <c r="AL266" s="362"/>
      <c r="AM266" s="362"/>
      <c r="AN266" s="361"/>
      <c r="AO266" s="361"/>
      <c r="AP266" s="362"/>
      <c r="AQ266" s="362"/>
      <c r="AR266" s="372"/>
      <c r="AS266" s="365"/>
      <c r="AT266" s="365"/>
      <c r="AU266" s="365"/>
      <c r="AV266" s="383"/>
    </row>
    <row r="267" spans="2:48">
      <c r="B267" s="363"/>
      <c r="C267" s="364"/>
      <c r="D267" s="365"/>
      <c r="E267" s="365"/>
      <c r="F267" s="365"/>
      <c r="G267" s="366"/>
      <c r="H267" s="361"/>
      <c r="I267" s="361"/>
      <c r="J267" s="362"/>
      <c r="K267" s="362"/>
      <c r="L267" s="361"/>
      <c r="M267" s="361"/>
      <c r="N267" s="362"/>
      <c r="O267" s="362"/>
      <c r="P267" s="361"/>
      <c r="Q267" s="361"/>
      <c r="R267" s="362"/>
      <c r="S267" s="362"/>
      <c r="T267" s="361"/>
      <c r="U267" s="369"/>
      <c r="V267" s="362"/>
      <c r="W267" s="362"/>
      <c r="X267" s="361"/>
      <c r="Y267" s="361"/>
      <c r="Z267" s="362"/>
      <c r="AA267" s="362"/>
      <c r="AB267" s="361"/>
      <c r="AC267" s="361"/>
      <c r="AD267" s="362"/>
      <c r="AE267" s="362"/>
      <c r="AF267" s="363"/>
      <c r="AG267" s="361"/>
      <c r="AH267" s="362"/>
      <c r="AI267" s="362"/>
      <c r="AJ267" s="361"/>
      <c r="AK267" s="361"/>
      <c r="AL267" s="362"/>
      <c r="AM267" s="362"/>
      <c r="AN267" s="361"/>
      <c r="AO267" s="361"/>
      <c r="AP267" s="362"/>
      <c r="AQ267" s="362"/>
      <c r="AR267" s="365"/>
      <c r="AS267" s="365"/>
      <c r="AT267" s="365"/>
      <c r="AU267" s="365"/>
      <c r="AV267" s="365"/>
    </row>
    <row r="268" spans="2:48">
      <c r="B268" s="363"/>
      <c r="C268" s="364"/>
      <c r="D268" s="365"/>
      <c r="E268" s="365"/>
      <c r="F268" s="365"/>
      <c r="G268" s="366"/>
      <c r="H268" s="361"/>
      <c r="I268" s="361"/>
      <c r="J268" s="362"/>
      <c r="K268" s="362"/>
      <c r="L268" s="361"/>
      <c r="M268" s="361"/>
      <c r="N268" s="362"/>
      <c r="O268" s="362"/>
      <c r="P268" s="361"/>
      <c r="Q268" s="361"/>
      <c r="R268" s="362"/>
      <c r="S268" s="362"/>
      <c r="T268" s="361"/>
      <c r="U268" s="369"/>
      <c r="V268" s="362"/>
      <c r="W268" s="362"/>
      <c r="X268" s="361"/>
      <c r="Y268" s="361"/>
      <c r="Z268" s="362"/>
      <c r="AA268" s="362"/>
      <c r="AB268" s="361"/>
      <c r="AC268" s="361"/>
      <c r="AD268" s="362"/>
      <c r="AE268" s="362"/>
      <c r="AF268" s="363"/>
      <c r="AG268" s="361"/>
      <c r="AH268" s="362"/>
      <c r="AI268" s="362"/>
      <c r="AJ268" s="361"/>
      <c r="AK268" s="361"/>
      <c r="AL268" s="362"/>
      <c r="AM268" s="362"/>
      <c r="AN268" s="361"/>
      <c r="AO268" s="361"/>
      <c r="AP268" s="362"/>
      <c r="AQ268" s="362"/>
      <c r="AR268" s="365"/>
      <c r="AS268" s="365"/>
      <c r="AT268" s="365"/>
      <c r="AU268" s="365"/>
      <c r="AV268" s="365"/>
    </row>
    <row r="269" spans="2:48">
      <c r="B269" s="363"/>
      <c r="C269" s="364"/>
      <c r="D269" s="365"/>
      <c r="E269" s="365"/>
      <c r="F269" s="365"/>
      <c r="G269" s="366"/>
      <c r="H269" s="361"/>
      <c r="I269" s="361"/>
      <c r="J269" s="362"/>
      <c r="K269" s="362"/>
      <c r="L269" s="361"/>
      <c r="M269" s="361"/>
      <c r="N269" s="362"/>
      <c r="O269" s="362"/>
      <c r="P269" s="361"/>
      <c r="Q269" s="361"/>
      <c r="R269" s="362"/>
      <c r="S269" s="362"/>
      <c r="T269" s="361"/>
      <c r="U269" s="369"/>
      <c r="V269" s="362"/>
      <c r="W269" s="362"/>
      <c r="X269" s="361"/>
      <c r="Y269" s="361"/>
      <c r="Z269" s="362"/>
      <c r="AA269" s="362"/>
      <c r="AB269" s="361"/>
      <c r="AC269" s="361"/>
      <c r="AD269" s="362"/>
      <c r="AE269" s="362"/>
      <c r="AF269" s="363"/>
      <c r="AG269" s="361"/>
      <c r="AH269" s="362"/>
      <c r="AI269" s="362"/>
      <c r="AJ269" s="361"/>
      <c r="AK269" s="361"/>
      <c r="AL269" s="362"/>
      <c r="AM269" s="362"/>
      <c r="AN269" s="361"/>
      <c r="AO269" s="361"/>
      <c r="AP269" s="362"/>
      <c r="AQ269" s="362"/>
      <c r="AR269" s="365"/>
      <c r="AS269" s="365"/>
      <c r="AT269" s="365"/>
      <c r="AU269" s="365"/>
      <c r="AV269" s="365"/>
    </row>
    <row r="270" spans="2:48">
      <c r="B270" s="363"/>
      <c r="C270" s="364"/>
      <c r="D270" s="365"/>
      <c r="E270" s="365"/>
      <c r="F270" s="365"/>
      <c r="G270" s="366"/>
      <c r="H270" s="361"/>
      <c r="I270" s="361"/>
      <c r="J270" s="362"/>
      <c r="K270" s="362"/>
      <c r="L270" s="361"/>
      <c r="M270" s="361"/>
      <c r="N270" s="362"/>
      <c r="O270" s="362"/>
      <c r="P270" s="361"/>
      <c r="Q270" s="361"/>
      <c r="R270" s="362"/>
      <c r="S270" s="362"/>
      <c r="T270" s="361"/>
      <c r="U270" s="369"/>
      <c r="V270" s="362"/>
      <c r="W270" s="362"/>
      <c r="X270" s="361"/>
      <c r="Y270" s="361"/>
      <c r="Z270" s="362"/>
      <c r="AA270" s="362"/>
      <c r="AB270" s="361"/>
      <c r="AC270" s="361"/>
      <c r="AD270" s="362"/>
      <c r="AE270" s="362"/>
      <c r="AF270" s="363"/>
      <c r="AG270" s="361"/>
      <c r="AH270" s="362"/>
      <c r="AI270" s="362"/>
      <c r="AJ270" s="361"/>
      <c r="AK270" s="361"/>
      <c r="AL270" s="362"/>
      <c r="AM270" s="362"/>
      <c r="AN270" s="361"/>
      <c r="AO270" s="361"/>
      <c r="AP270" s="362"/>
      <c r="AQ270" s="362"/>
      <c r="AR270" s="365"/>
      <c r="AS270" s="365"/>
      <c r="AT270" s="365"/>
      <c r="AU270" s="365"/>
      <c r="AV270" s="365"/>
    </row>
    <row r="271" spans="2:48">
      <c r="B271" s="363"/>
      <c r="C271" s="364"/>
      <c r="D271" s="365"/>
      <c r="E271" s="365"/>
      <c r="F271" s="365"/>
      <c r="G271" s="366"/>
      <c r="H271" s="361"/>
      <c r="I271" s="361"/>
      <c r="J271" s="362"/>
      <c r="K271" s="362"/>
      <c r="L271" s="361"/>
      <c r="M271" s="361"/>
      <c r="N271" s="362"/>
      <c r="O271" s="362"/>
      <c r="P271" s="361"/>
      <c r="Q271" s="361"/>
      <c r="R271" s="362"/>
      <c r="S271" s="362"/>
      <c r="T271" s="361"/>
      <c r="U271" s="369"/>
      <c r="V271" s="362"/>
      <c r="W271" s="362"/>
      <c r="X271" s="361"/>
      <c r="Y271" s="361"/>
      <c r="Z271" s="362"/>
      <c r="AA271" s="362"/>
      <c r="AB271" s="361"/>
      <c r="AC271" s="361"/>
      <c r="AD271" s="362"/>
      <c r="AE271" s="362"/>
      <c r="AF271" s="363"/>
      <c r="AG271" s="361"/>
      <c r="AH271" s="362"/>
      <c r="AI271" s="362"/>
      <c r="AJ271" s="361"/>
      <c r="AK271" s="361"/>
      <c r="AL271" s="362"/>
      <c r="AM271" s="362"/>
      <c r="AN271" s="361"/>
      <c r="AO271" s="361"/>
      <c r="AP271" s="362"/>
      <c r="AQ271" s="362"/>
      <c r="AR271" s="365"/>
      <c r="AS271" s="365"/>
      <c r="AT271" s="365"/>
      <c r="AU271" s="365"/>
      <c r="AV271" s="365"/>
    </row>
    <row r="272" spans="2:48">
      <c r="B272" s="363"/>
      <c r="C272" s="364"/>
      <c r="D272" s="365"/>
      <c r="E272" s="365"/>
      <c r="F272" s="365"/>
      <c r="G272" s="366"/>
      <c r="H272" s="361"/>
      <c r="I272" s="361"/>
      <c r="J272" s="362"/>
      <c r="K272" s="362"/>
      <c r="L272" s="361"/>
      <c r="M272" s="361"/>
      <c r="N272" s="362"/>
      <c r="O272" s="362"/>
      <c r="P272" s="361"/>
      <c r="Q272" s="361"/>
      <c r="R272" s="362"/>
      <c r="S272" s="362"/>
      <c r="T272" s="361"/>
      <c r="U272" s="369"/>
      <c r="V272" s="362"/>
      <c r="W272" s="362"/>
      <c r="X272" s="361"/>
      <c r="Y272" s="361"/>
      <c r="Z272" s="362"/>
      <c r="AA272" s="362"/>
      <c r="AB272" s="361"/>
      <c r="AC272" s="361"/>
      <c r="AD272" s="362"/>
      <c r="AE272" s="362"/>
      <c r="AF272" s="363"/>
      <c r="AG272" s="361"/>
      <c r="AH272" s="362"/>
      <c r="AI272" s="362"/>
      <c r="AJ272" s="361"/>
      <c r="AK272" s="361"/>
      <c r="AL272" s="362"/>
      <c r="AM272" s="362"/>
      <c r="AN272" s="361"/>
      <c r="AO272" s="361"/>
      <c r="AP272" s="362"/>
      <c r="AQ272" s="362"/>
      <c r="AR272" s="365"/>
      <c r="AS272" s="365"/>
      <c r="AT272" s="365"/>
      <c r="AU272" s="365"/>
      <c r="AV272" s="365"/>
    </row>
    <row r="273" spans="2:48">
      <c r="B273" s="363"/>
      <c r="C273" s="364"/>
      <c r="D273" s="365"/>
      <c r="E273" s="372"/>
      <c r="F273" s="365"/>
      <c r="G273" s="366"/>
      <c r="H273" s="361"/>
      <c r="I273" s="361"/>
      <c r="J273" s="362"/>
      <c r="K273" s="362"/>
      <c r="L273" s="361"/>
      <c r="M273" s="361"/>
      <c r="N273" s="362"/>
      <c r="O273" s="362"/>
      <c r="P273" s="361"/>
      <c r="Q273" s="361"/>
      <c r="R273" s="362"/>
      <c r="S273" s="362"/>
      <c r="T273" s="361"/>
      <c r="U273" s="361"/>
      <c r="V273" s="362"/>
      <c r="W273" s="362"/>
      <c r="X273" s="373"/>
      <c r="Y273" s="361"/>
      <c r="Z273" s="362"/>
      <c r="AA273" s="362"/>
      <c r="AB273" s="361"/>
      <c r="AC273" s="361"/>
      <c r="AD273" s="362"/>
      <c r="AE273" s="362"/>
      <c r="AF273" s="363"/>
      <c r="AG273" s="361"/>
      <c r="AH273" s="362"/>
      <c r="AI273" s="362"/>
      <c r="AJ273" s="361"/>
      <c r="AK273" s="361"/>
      <c r="AL273" s="362"/>
      <c r="AM273" s="362"/>
      <c r="AN273" s="361"/>
      <c r="AO273" s="361"/>
      <c r="AP273" s="362"/>
      <c r="AQ273" s="362"/>
      <c r="AR273" s="365"/>
      <c r="AS273" s="365"/>
      <c r="AT273" s="365"/>
      <c r="AU273" s="365"/>
      <c r="AV273" s="365"/>
    </row>
    <row r="274" spans="2:48">
      <c r="F274" s="365"/>
      <c r="G274" s="366"/>
      <c r="H274" s="361"/>
      <c r="I274" s="361"/>
      <c r="J274" s="362"/>
      <c r="K274" s="362"/>
      <c r="L274" s="361"/>
      <c r="M274" s="361"/>
      <c r="N274" s="362"/>
      <c r="O274" s="362"/>
      <c r="P274" s="361"/>
      <c r="Q274" s="361"/>
      <c r="R274" s="362"/>
      <c r="S274" s="362"/>
      <c r="T274" s="361"/>
      <c r="U274" s="361"/>
      <c r="V274" s="362"/>
      <c r="W274" s="362"/>
      <c r="X274" s="373"/>
      <c r="Y274" s="361"/>
      <c r="Z274" s="362"/>
      <c r="AA274" s="362"/>
      <c r="AB274" s="361"/>
      <c r="AC274" s="361"/>
      <c r="AD274" s="362"/>
      <c r="AE274" s="362"/>
      <c r="AF274" s="363"/>
      <c r="AG274" s="361"/>
      <c r="AH274" s="362"/>
      <c r="AI274" s="362"/>
      <c r="AJ274" s="361"/>
      <c r="AK274" s="361"/>
      <c r="AL274" s="362"/>
      <c r="AM274" s="362"/>
      <c r="AN274" s="361"/>
      <c r="AO274" s="361"/>
      <c r="AP274" s="362"/>
      <c r="AQ274" s="362"/>
      <c r="AR274" s="365"/>
      <c r="AS274" s="365"/>
      <c r="AT274" s="365"/>
      <c r="AU274" s="365"/>
      <c r="AV274" s="365"/>
    </row>
    <row r="275" spans="2:48">
      <c r="F275" s="365"/>
      <c r="G275" s="366"/>
      <c r="H275" s="361"/>
      <c r="I275" s="361"/>
      <c r="J275" s="362"/>
      <c r="K275" s="362"/>
      <c r="L275" s="361"/>
      <c r="M275" s="361"/>
      <c r="N275" s="362"/>
      <c r="O275" s="362"/>
      <c r="P275" s="361"/>
      <c r="Q275" s="361"/>
      <c r="R275" s="362"/>
      <c r="S275" s="362"/>
      <c r="T275" s="361"/>
      <c r="U275" s="361"/>
      <c r="V275" s="362"/>
      <c r="W275" s="362"/>
      <c r="X275" s="373"/>
      <c r="Y275" s="361"/>
      <c r="Z275" s="362"/>
      <c r="AA275" s="362"/>
      <c r="AB275" s="361"/>
      <c r="AC275" s="361"/>
      <c r="AD275" s="362"/>
      <c r="AE275" s="362"/>
      <c r="AF275" s="363"/>
      <c r="AG275" s="361"/>
      <c r="AH275" s="362"/>
      <c r="AI275" s="362"/>
      <c r="AJ275" s="361"/>
      <c r="AK275" s="361"/>
      <c r="AL275" s="362"/>
      <c r="AM275" s="362"/>
      <c r="AN275" s="361"/>
      <c r="AO275" s="361"/>
      <c r="AP275" s="362"/>
      <c r="AQ275" s="362"/>
      <c r="AR275" s="365"/>
      <c r="AS275" s="365"/>
      <c r="AT275" s="365"/>
      <c r="AU275" s="365"/>
      <c r="AV275" s="365"/>
    </row>
    <row r="276" spans="2:48">
      <c r="F276" s="365"/>
      <c r="G276" s="366"/>
      <c r="H276" s="361"/>
      <c r="I276" s="361"/>
      <c r="J276" s="362"/>
      <c r="K276" s="362"/>
      <c r="L276" s="361"/>
      <c r="M276" s="361"/>
      <c r="N276" s="362"/>
      <c r="O276" s="362"/>
      <c r="P276" s="361"/>
      <c r="Q276" s="361"/>
      <c r="R276" s="362"/>
      <c r="S276" s="362"/>
      <c r="T276" s="361"/>
      <c r="U276" s="361"/>
      <c r="V276" s="362"/>
      <c r="W276" s="362"/>
      <c r="X276" s="373"/>
      <c r="Y276" s="361"/>
      <c r="Z276" s="362"/>
      <c r="AA276" s="362"/>
      <c r="AB276" s="361"/>
      <c r="AC276" s="361"/>
      <c r="AD276" s="362"/>
      <c r="AE276" s="362"/>
      <c r="AF276" s="363"/>
      <c r="AG276" s="361"/>
      <c r="AH276" s="362"/>
      <c r="AI276" s="362"/>
      <c r="AJ276" s="361"/>
      <c r="AK276" s="361"/>
      <c r="AL276" s="362"/>
      <c r="AM276" s="362"/>
      <c r="AN276" s="361"/>
      <c r="AO276" s="361"/>
      <c r="AP276" s="362"/>
      <c r="AQ276" s="362"/>
      <c r="AR276" s="365"/>
      <c r="AS276" s="365"/>
      <c r="AT276" s="365"/>
      <c r="AU276" s="365"/>
      <c r="AV276" s="365"/>
    </row>
    <row r="277" spans="2:48">
      <c r="F277" s="365"/>
      <c r="G277" s="366"/>
      <c r="H277" s="361"/>
      <c r="I277" s="361"/>
      <c r="J277" s="362"/>
      <c r="K277" s="362"/>
      <c r="L277" s="361"/>
      <c r="M277" s="361"/>
      <c r="N277" s="362"/>
      <c r="O277" s="362"/>
      <c r="P277" s="361"/>
      <c r="Q277" s="361"/>
      <c r="R277" s="362"/>
      <c r="S277" s="362"/>
      <c r="T277" s="361"/>
      <c r="U277" s="361"/>
      <c r="V277" s="362"/>
      <c r="W277" s="362"/>
      <c r="X277" s="373"/>
      <c r="Y277" s="361"/>
      <c r="Z277" s="362"/>
      <c r="AA277" s="362"/>
      <c r="AB277" s="361"/>
      <c r="AC277" s="361"/>
      <c r="AD277" s="362"/>
      <c r="AE277" s="362"/>
      <c r="AF277" s="363"/>
      <c r="AG277" s="361"/>
      <c r="AH277" s="362"/>
      <c r="AI277" s="362"/>
      <c r="AJ277" s="361"/>
      <c r="AK277" s="361"/>
      <c r="AL277" s="362"/>
      <c r="AM277" s="362"/>
      <c r="AN277" s="361"/>
      <c r="AO277" s="361"/>
      <c r="AP277" s="362"/>
      <c r="AQ277" s="362"/>
      <c r="AR277" s="365"/>
      <c r="AS277" s="365"/>
      <c r="AT277" s="365"/>
      <c r="AU277" s="365"/>
      <c r="AV277" s="365"/>
    </row>
    <row r="278" spans="2:48">
      <c r="F278" s="365"/>
      <c r="G278" s="366"/>
      <c r="H278" s="361"/>
      <c r="I278" s="361"/>
      <c r="J278" s="362"/>
      <c r="K278" s="362"/>
      <c r="L278" s="361"/>
      <c r="M278" s="361"/>
      <c r="N278" s="362"/>
      <c r="O278" s="362"/>
      <c r="P278" s="361"/>
      <c r="Q278" s="361"/>
      <c r="R278" s="362"/>
      <c r="S278" s="362"/>
      <c r="T278" s="361"/>
      <c r="U278" s="361"/>
      <c r="V278" s="362"/>
      <c r="W278" s="362"/>
      <c r="X278" s="373"/>
      <c r="Y278" s="361"/>
      <c r="Z278" s="362"/>
      <c r="AA278" s="362"/>
      <c r="AB278" s="361"/>
      <c r="AC278" s="361"/>
      <c r="AD278" s="362"/>
      <c r="AE278" s="362"/>
      <c r="AF278" s="363"/>
      <c r="AG278" s="361"/>
      <c r="AH278" s="362"/>
      <c r="AI278" s="362"/>
      <c r="AJ278" s="361"/>
      <c r="AK278" s="361"/>
      <c r="AL278" s="362"/>
      <c r="AM278" s="362"/>
      <c r="AN278" s="361"/>
      <c r="AO278" s="361"/>
      <c r="AP278" s="362"/>
      <c r="AQ278" s="362"/>
      <c r="AR278" s="365"/>
      <c r="AS278" s="365"/>
      <c r="AT278" s="365"/>
      <c r="AU278" s="365"/>
      <c r="AV278" s="365"/>
    </row>
    <row r="279" spans="2:48">
      <c r="F279" s="365"/>
      <c r="G279" s="366"/>
      <c r="H279" s="361"/>
      <c r="I279" s="361"/>
      <c r="J279" s="362"/>
      <c r="K279" s="362"/>
      <c r="L279" s="361"/>
      <c r="M279" s="361"/>
      <c r="N279" s="362"/>
      <c r="O279" s="362"/>
      <c r="P279" s="361"/>
      <c r="Q279" s="361"/>
      <c r="R279" s="362"/>
      <c r="S279" s="362"/>
      <c r="T279" s="361"/>
      <c r="U279" s="361"/>
      <c r="V279" s="362"/>
      <c r="W279" s="362"/>
      <c r="X279" s="373"/>
      <c r="Y279" s="361"/>
      <c r="Z279" s="362"/>
      <c r="AA279" s="362"/>
      <c r="AB279" s="361"/>
      <c r="AC279" s="361"/>
      <c r="AD279" s="362"/>
      <c r="AE279" s="362"/>
      <c r="AF279" s="363"/>
      <c r="AG279" s="361"/>
      <c r="AH279" s="362"/>
      <c r="AI279" s="362"/>
      <c r="AJ279" s="361"/>
      <c r="AK279" s="361"/>
      <c r="AL279" s="362"/>
      <c r="AM279" s="362"/>
      <c r="AN279" s="361"/>
      <c r="AO279" s="361"/>
      <c r="AP279" s="362"/>
      <c r="AQ279" s="362"/>
      <c r="AR279" s="365"/>
      <c r="AS279" s="365"/>
      <c r="AT279" s="365"/>
      <c r="AU279" s="365"/>
      <c r="AV279" s="365"/>
    </row>
    <row r="280" spans="2:48">
      <c r="F280" s="365"/>
      <c r="G280" s="366"/>
      <c r="H280" s="361"/>
      <c r="I280" s="361"/>
      <c r="J280" s="362"/>
      <c r="K280" s="362"/>
      <c r="L280" s="361"/>
      <c r="M280" s="361"/>
      <c r="N280" s="362"/>
      <c r="O280" s="362"/>
      <c r="P280" s="361"/>
      <c r="Q280" s="361"/>
      <c r="R280" s="362"/>
      <c r="S280" s="362"/>
      <c r="T280" s="361"/>
      <c r="U280" s="361"/>
      <c r="V280" s="362"/>
      <c r="W280" s="362"/>
      <c r="X280" s="373"/>
      <c r="Y280" s="361"/>
      <c r="Z280" s="362"/>
      <c r="AA280" s="362"/>
      <c r="AB280" s="361"/>
      <c r="AC280" s="361"/>
      <c r="AD280" s="362"/>
      <c r="AE280" s="362"/>
      <c r="AF280" s="363"/>
      <c r="AG280" s="361"/>
      <c r="AH280" s="362"/>
      <c r="AI280" s="362"/>
      <c r="AJ280" s="361"/>
      <c r="AK280" s="361"/>
      <c r="AL280" s="362"/>
      <c r="AM280" s="362"/>
      <c r="AN280" s="361"/>
      <c r="AO280" s="361"/>
      <c r="AP280" s="362"/>
      <c r="AQ280" s="362"/>
      <c r="AR280" s="365"/>
      <c r="AS280" s="365"/>
      <c r="AT280" s="365"/>
      <c r="AU280" s="365"/>
      <c r="AV280" s="365"/>
    </row>
    <row r="281" spans="2:48">
      <c r="F281" s="365"/>
      <c r="G281" s="366"/>
      <c r="H281" s="361"/>
      <c r="I281" s="361"/>
      <c r="J281" s="362"/>
      <c r="K281" s="362"/>
      <c r="L281" s="361"/>
      <c r="M281" s="361"/>
      <c r="N281" s="362"/>
      <c r="O281" s="362"/>
      <c r="P281" s="361"/>
      <c r="Q281" s="361"/>
      <c r="R281" s="362"/>
      <c r="S281" s="362"/>
      <c r="T281" s="361"/>
      <c r="U281" s="361"/>
      <c r="V281" s="362"/>
      <c r="W281" s="362"/>
      <c r="X281" s="373"/>
      <c r="Y281" s="361"/>
      <c r="Z281" s="362"/>
      <c r="AA281" s="362"/>
      <c r="AB281" s="361"/>
      <c r="AC281" s="361"/>
      <c r="AD281" s="362"/>
      <c r="AE281" s="362"/>
      <c r="AF281" s="363"/>
      <c r="AG281" s="361"/>
      <c r="AH281" s="362"/>
      <c r="AI281" s="362"/>
      <c r="AJ281" s="361"/>
      <c r="AK281" s="361"/>
      <c r="AL281" s="362"/>
      <c r="AM281" s="362"/>
      <c r="AN281" s="361"/>
      <c r="AO281" s="361"/>
      <c r="AP281" s="362"/>
      <c r="AQ281" s="362"/>
      <c r="AR281" s="365"/>
      <c r="AS281" s="365"/>
      <c r="AT281" s="365"/>
      <c r="AU281" s="365"/>
      <c r="AV281" s="365"/>
    </row>
    <row r="282" spans="2:48">
      <c r="F282" s="365"/>
      <c r="G282" s="366"/>
      <c r="H282" s="361"/>
      <c r="I282" s="361"/>
      <c r="J282" s="362"/>
      <c r="K282" s="362"/>
      <c r="L282" s="361"/>
      <c r="M282" s="361"/>
      <c r="N282" s="362"/>
      <c r="O282" s="362"/>
      <c r="P282" s="361"/>
      <c r="Q282" s="361"/>
      <c r="R282" s="362"/>
      <c r="S282" s="362"/>
      <c r="T282" s="361"/>
      <c r="U282" s="361"/>
      <c r="V282" s="362"/>
      <c r="W282" s="362"/>
      <c r="X282" s="373"/>
      <c r="Y282" s="361"/>
      <c r="Z282" s="362"/>
      <c r="AA282" s="362"/>
      <c r="AB282" s="361"/>
      <c r="AC282" s="361"/>
      <c r="AD282" s="362"/>
      <c r="AE282" s="362"/>
      <c r="AF282" s="363"/>
      <c r="AG282" s="361"/>
      <c r="AH282" s="362"/>
      <c r="AI282" s="362"/>
      <c r="AJ282" s="361"/>
      <c r="AK282" s="361"/>
      <c r="AL282" s="362"/>
      <c r="AM282" s="362"/>
      <c r="AN282" s="361"/>
      <c r="AO282" s="361"/>
      <c r="AP282" s="362"/>
      <c r="AQ282" s="362"/>
      <c r="AR282" s="365"/>
      <c r="AS282" s="365"/>
      <c r="AT282" s="365"/>
      <c r="AU282" s="365"/>
      <c r="AV282" s="365"/>
    </row>
    <row r="283" spans="2:48">
      <c r="F283" s="365"/>
      <c r="G283" s="366"/>
      <c r="H283" s="361"/>
      <c r="I283" s="361"/>
      <c r="J283" s="362"/>
      <c r="K283" s="362"/>
      <c r="L283" s="361"/>
      <c r="M283" s="361"/>
      <c r="N283" s="362"/>
      <c r="O283" s="362"/>
      <c r="P283" s="361"/>
      <c r="Q283" s="361"/>
      <c r="R283" s="362"/>
      <c r="S283" s="362"/>
      <c r="T283" s="361"/>
      <c r="U283" s="361"/>
      <c r="V283" s="362"/>
      <c r="W283" s="362"/>
      <c r="X283" s="373"/>
      <c r="Y283" s="361"/>
      <c r="Z283" s="362"/>
      <c r="AA283" s="362"/>
      <c r="AB283" s="361"/>
      <c r="AC283" s="361"/>
      <c r="AD283" s="362"/>
      <c r="AE283" s="362"/>
      <c r="AF283" s="363"/>
      <c r="AG283" s="361"/>
      <c r="AH283" s="362"/>
      <c r="AI283" s="362"/>
      <c r="AJ283" s="361"/>
      <c r="AK283" s="361"/>
      <c r="AL283" s="362"/>
      <c r="AM283" s="362"/>
      <c r="AN283" s="361"/>
      <c r="AO283" s="361"/>
      <c r="AP283" s="362"/>
      <c r="AQ283" s="362"/>
      <c r="AR283" s="365"/>
      <c r="AS283" s="365"/>
      <c r="AT283" s="365"/>
      <c r="AU283" s="365"/>
      <c r="AV283" s="365"/>
    </row>
    <row r="284" spans="2:48">
      <c r="F284" s="365"/>
      <c r="G284" s="366"/>
      <c r="H284" s="361"/>
      <c r="I284" s="361"/>
      <c r="J284" s="362"/>
      <c r="K284" s="362"/>
      <c r="L284" s="361"/>
      <c r="M284" s="361"/>
      <c r="N284" s="362"/>
      <c r="O284" s="362"/>
      <c r="P284" s="361"/>
      <c r="Q284" s="361"/>
      <c r="R284" s="362"/>
      <c r="S284" s="362"/>
      <c r="T284" s="361"/>
      <c r="U284" s="361"/>
      <c r="V284" s="362"/>
      <c r="W284" s="362"/>
      <c r="X284" s="373"/>
      <c r="Y284" s="361"/>
      <c r="Z284" s="362"/>
      <c r="AA284" s="362"/>
      <c r="AB284" s="361"/>
      <c r="AC284" s="361"/>
      <c r="AD284" s="362"/>
      <c r="AE284" s="362"/>
      <c r="AF284" s="363"/>
      <c r="AG284" s="361"/>
      <c r="AH284" s="362"/>
      <c r="AI284" s="362"/>
      <c r="AJ284" s="361"/>
      <c r="AK284" s="361"/>
      <c r="AL284" s="362"/>
      <c r="AM284" s="362"/>
      <c r="AN284" s="361"/>
      <c r="AO284" s="361"/>
      <c r="AP284" s="362"/>
      <c r="AQ284" s="362"/>
      <c r="AR284" s="365"/>
      <c r="AS284" s="365"/>
      <c r="AT284" s="365"/>
      <c r="AU284" s="365"/>
      <c r="AV284" s="365"/>
    </row>
    <row r="285" spans="2:48">
      <c r="F285" s="365"/>
      <c r="G285" s="366"/>
      <c r="H285" s="361"/>
      <c r="I285" s="361"/>
      <c r="J285" s="362"/>
      <c r="K285" s="362"/>
      <c r="L285" s="361"/>
      <c r="M285" s="361"/>
      <c r="N285" s="362"/>
      <c r="O285" s="362"/>
      <c r="P285" s="361"/>
      <c r="Q285" s="361"/>
      <c r="R285" s="362"/>
      <c r="S285" s="362"/>
      <c r="T285" s="361"/>
      <c r="U285" s="361"/>
      <c r="V285" s="362"/>
      <c r="W285" s="362"/>
      <c r="X285" s="373"/>
      <c r="Y285" s="361"/>
      <c r="Z285" s="362"/>
      <c r="AA285" s="362"/>
      <c r="AB285" s="361"/>
      <c r="AC285" s="361"/>
      <c r="AD285" s="362"/>
      <c r="AE285" s="362"/>
      <c r="AF285" s="363"/>
      <c r="AG285" s="361"/>
      <c r="AH285" s="362"/>
      <c r="AI285" s="362"/>
      <c r="AJ285" s="361"/>
      <c r="AK285" s="361"/>
      <c r="AL285" s="362"/>
      <c r="AM285" s="362"/>
      <c r="AN285" s="361"/>
      <c r="AO285" s="361"/>
      <c r="AP285" s="362"/>
      <c r="AQ285" s="362"/>
      <c r="AR285" s="365"/>
      <c r="AS285" s="365"/>
      <c r="AT285" s="365"/>
      <c r="AU285" s="365"/>
      <c r="AV285" s="365"/>
    </row>
    <row r="286" spans="2:48">
      <c r="F286" s="365"/>
      <c r="G286" s="366"/>
      <c r="H286" s="361"/>
      <c r="I286" s="361"/>
      <c r="J286" s="362"/>
      <c r="K286" s="362"/>
      <c r="L286" s="361"/>
      <c r="M286" s="361"/>
      <c r="N286" s="362"/>
      <c r="O286" s="362"/>
      <c r="P286" s="361"/>
      <c r="Q286" s="361"/>
      <c r="R286" s="362"/>
      <c r="S286" s="362"/>
      <c r="T286" s="361"/>
      <c r="U286" s="361"/>
      <c r="V286" s="362"/>
      <c r="W286" s="362"/>
      <c r="X286" s="373"/>
      <c r="Y286" s="361"/>
      <c r="Z286" s="362"/>
      <c r="AA286" s="362"/>
      <c r="AB286" s="361"/>
      <c r="AC286" s="361"/>
      <c r="AD286" s="362"/>
      <c r="AE286" s="362"/>
      <c r="AF286" s="363"/>
      <c r="AG286" s="361"/>
      <c r="AH286" s="362"/>
      <c r="AI286" s="362"/>
      <c r="AJ286" s="361"/>
      <c r="AK286" s="361"/>
      <c r="AL286" s="362"/>
      <c r="AM286" s="362"/>
      <c r="AN286" s="361"/>
      <c r="AO286" s="361"/>
      <c r="AP286" s="362"/>
      <c r="AQ286" s="362"/>
      <c r="AR286" s="365"/>
      <c r="AS286" s="365"/>
      <c r="AT286" s="365"/>
      <c r="AU286" s="365"/>
      <c r="AV286" s="365"/>
    </row>
    <row r="287" spans="2:48">
      <c r="F287" s="365"/>
      <c r="G287" s="366"/>
      <c r="H287" s="361"/>
      <c r="I287" s="361"/>
      <c r="J287" s="362"/>
      <c r="K287" s="362"/>
      <c r="L287" s="361"/>
      <c r="M287" s="361"/>
      <c r="N287" s="362"/>
      <c r="O287" s="362"/>
      <c r="P287" s="361"/>
      <c r="Q287" s="361"/>
      <c r="R287" s="362"/>
      <c r="S287" s="362"/>
      <c r="T287" s="361"/>
      <c r="U287" s="361"/>
      <c r="V287" s="362"/>
      <c r="W287" s="362"/>
      <c r="X287" s="373"/>
      <c r="Y287" s="361"/>
      <c r="Z287" s="362"/>
      <c r="AA287" s="362"/>
      <c r="AB287" s="361"/>
      <c r="AC287" s="361"/>
      <c r="AD287" s="362"/>
      <c r="AE287" s="362"/>
      <c r="AF287" s="363"/>
      <c r="AG287" s="361"/>
      <c r="AH287" s="362"/>
      <c r="AI287" s="362"/>
      <c r="AJ287" s="361"/>
      <c r="AK287" s="361"/>
      <c r="AL287" s="362"/>
      <c r="AM287" s="362"/>
      <c r="AN287" s="361"/>
      <c r="AO287" s="361"/>
      <c r="AP287" s="362"/>
      <c r="AQ287" s="362"/>
      <c r="AR287" s="365"/>
      <c r="AS287" s="365"/>
      <c r="AT287" s="365"/>
      <c r="AU287" s="365"/>
      <c r="AV287" s="365"/>
    </row>
    <row r="288" spans="2:48">
      <c r="F288" s="365"/>
      <c r="G288" s="366"/>
      <c r="H288" s="361"/>
      <c r="I288" s="361"/>
      <c r="J288" s="362"/>
      <c r="K288" s="362"/>
      <c r="L288" s="361"/>
      <c r="M288" s="361"/>
      <c r="N288" s="362"/>
      <c r="O288" s="362"/>
      <c r="P288" s="361"/>
      <c r="Q288" s="361"/>
      <c r="R288" s="362"/>
      <c r="S288" s="362"/>
      <c r="T288" s="361"/>
      <c r="U288" s="361"/>
      <c r="V288" s="362"/>
      <c r="W288" s="362"/>
      <c r="X288" s="373"/>
      <c r="Y288" s="361"/>
      <c r="Z288" s="362"/>
      <c r="AA288" s="362"/>
      <c r="AB288" s="361"/>
      <c r="AC288" s="361"/>
      <c r="AD288" s="362"/>
      <c r="AE288" s="362"/>
      <c r="AF288" s="363"/>
      <c r="AG288" s="361"/>
      <c r="AH288" s="362"/>
      <c r="AI288" s="362"/>
      <c r="AJ288" s="361"/>
      <c r="AK288" s="361"/>
      <c r="AL288" s="362"/>
      <c r="AM288" s="362"/>
      <c r="AN288" s="361"/>
      <c r="AO288" s="361"/>
      <c r="AP288" s="362"/>
      <c r="AQ288" s="362"/>
      <c r="AR288" s="365"/>
      <c r="AS288" s="365"/>
      <c r="AT288" s="365"/>
      <c r="AU288" s="365"/>
      <c r="AV288" s="365"/>
    </row>
    <row r="289" spans="6:48">
      <c r="F289" s="365"/>
      <c r="G289" s="366"/>
      <c r="H289" s="361"/>
      <c r="I289" s="361"/>
      <c r="J289" s="362"/>
      <c r="K289" s="362"/>
      <c r="L289" s="361"/>
      <c r="M289" s="361"/>
      <c r="N289" s="362"/>
      <c r="O289" s="362"/>
      <c r="P289" s="361"/>
      <c r="Q289" s="361"/>
      <c r="R289" s="362"/>
      <c r="S289" s="362"/>
      <c r="T289" s="361"/>
      <c r="U289" s="361"/>
      <c r="V289" s="362"/>
      <c r="W289" s="362"/>
      <c r="X289" s="373"/>
      <c r="Y289" s="361"/>
      <c r="Z289" s="362"/>
      <c r="AA289" s="362"/>
      <c r="AB289" s="361"/>
      <c r="AC289" s="361"/>
      <c r="AD289" s="362"/>
      <c r="AE289" s="362"/>
      <c r="AF289" s="363"/>
      <c r="AG289" s="361"/>
      <c r="AH289" s="362"/>
      <c r="AI289" s="362"/>
      <c r="AJ289" s="361"/>
      <c r="AK289" s="361"/>
      <c r="AL289" s="362"/>
      <c r="AM289" s="362"/>
      <c r="AN289" s="361"/>
      <c r="AO289" s="361"/>
      <c r="AP289" s="362"/>
      <c r="AQ289" s="362"/>
      <c r="AR289" s="365"/>
      <c r="AS289" s="365"/>
      <c r="AT289" s="365"/>
      <c r="AU289" s="365"/>
      <c r="AV289" s="365"/>
    </row>
    <row r="290" spans="6:48">
      <c r="F290" s="365"/>
      <c r="G290" s="366"/>
      <c r="H290" s="361"/>
      <c r="I290" s="361"/>
      <c r="J290" s="362"/>
      <c r="K290" s="362"/>
      <c r="L290" s="361"/>
      <c r="M290" s="361"/>
      <c r="N290" s="362"/>
      <c r="O290" s="362"/>
      <c r="P290" s="361"/>
      <c r="Q290" s="361"/>
      <c r="R290" s="362"/>
      <c r="S290" s="362"/>
      <c r="T290" s="361"/>
      <c r="U290" s="361"/>
      <c r="V290" s="362"/>
      <c r="W290" s="362"/>
      <c r="X290" s="373"/>
      <c r="Y290" s="361"/>
      <c r="Z290" s="362"/>
      <c r="AA290" s="362"/>
      <c r="AB290" s="361"/>
      <c r="AC290" s="361"/>
      <c r="AD290" s="362"/>
      <c r="AE290" s="362"/>
      <c r="AF290" s="363"/>
      <c r="AG290" s="361"/>
      <c r="AH290" s="362"/>
      <c r="AI290" s="362"/>
      <c r="AJ290" s="361"/>
      <c r="AK290" s="361"/>
      <c r="AL290" s="362"/>
      <c r="AM290" s="362"/>
      <c r="AN290" s="361"/>
      <c r="AO290" s="361"/>
      <c r="AP290" s="362"/>
      <c r="AQ290" s="362"/>
      <c r="AR290" s="365"/>
      <c r="AS290" s="365"/>
      <c r="AT290" s="365"/>
      <c r="AU290" s="365"/>
      <c r="AV290" s="365"/>
    </row>
    <row r="291" spans="6:48">
      <c r="F291" s="365"/>
      <c r="G291" s="366"/>
      <c r="H291" s="361"/>
      <c r="I291" s="361"/>
      <c r="J291" s="362"/>
      <c r="K291" s="362"/>
      <c r="L291" s="361"/>
      <c r="M291" s="361"/>
      <c r="N291" s="362"/>
      <c r="O291" s="362"/>
      <c r="P291" s="361"/>
      <c r="Q291" s="361"/>
      <c r="R291" s="362"/>
      <c r="S291" s="362"/>
      <c r="T291" s="361"/>
      <c r="U291" s="361"/>
      <c r="V291" s="362"/>
      <c r="W291" s="362"/>
      <c r="X291" s="373"/>
      <c r="Y291" s="361"/>
      <c r="Z291" s="362"/>
      <c r="AA291" s="362"/>
      <c r="AB291" s="361"/>
      <c r="AC291" s="361"/>
      <c r="AD291" s="362"/>
      <c r="AE291" s="362"/>
      <c r="AF291" s="363"/>
      <c r="AG291" s="361"/>
      <c r="AH291" s="362"/>
      <c r="AI291" s="362"/>
      <c r="AJ291" s="361"/>
      <c r="AK291" s="361"/>
      <c r="AL291" s="362"/>
      <c r="AM291" s="362"/>
      <c r="AN291" s="361"/>
      <c r="AO291" s="361"/>
      <c r="AP291" s="362"/>
      <c r="AQ291" s="362"/>
      <c r="AR291" s="365"/>
      <c r="AS291" s="365"/>
      <c r="AT291" s="365"/>
      <c r="AU291" s="365"/>
      <c r="AV291" s="365"/>
    </row>
    <row r="292" spans="6:48">
      <c r="F292" s="365"/>
      <c r="G292" s="366"/>
      <c r="H292" s="361"/>
      <c r="I292" s="361"/>
      <c r="J292" s="362"/>
      <c r="K292" s="362"/>
      <c r="L292" s="361"/>
      <c r="M292" s="361"/>
      <c r="N292" s="362"/>
      <c r="O292" s="362"/>
      <c r="P292" s="361"/>
      <c r="Q292" s="361"/>
      <c r="R292" s="362"/>
      <c r="S292" s="362"/>
      <c r="T292" s="361"/>
      <c r="U292" s="361"/>
      <c r="V292" s="362"/>
      <c r="W292" s="362"/>
      <c r="X292" s="373"/>
      <c r="Y292" s="361"/>
      <c r="Z292" s="362"/>
      <c r="AA292" s="362"/>
      <c r="AB292" s="361"/>
      <c r="AC292" s="361"/>
      <c r="AD292" s="362"/>
      <c r="AE292" s="362"/>
      <c r="AF292" s="363"/>
      <c r="AG292" s="361"/>
      <c r="AH292" s="362"/>
      <c r="AI292" s="362"/>
      <c r="AJ292" s="361"/>
      <c r="AK292" s="361"/>
      <c r="AL292" s="362"/>
      <c r="AM292" s="362"/>
      <c r="AN292" s="361"/>
      <c r="AO292" s="361"/>
      <c r="AP292" s="362"/>
      <c r="AQ292" s="362"/>
      <c r="AR292" s="365"/>
      <c r="AS292" s="365"/>
      <c r="AT292" s="365"/>
      <c r="AU292" s="365"/>
      <c r="AV292" s="365"/>
    </row>
    <row r="293" spans="6:48">
      <c r="F293" s="365"/>
      <c r="G293" s="366"/>
      <c r="H293" s="361"/>
      <c r="I293" s="361"/>
      <c r="J293" s="362"/>
      <c r="K293" s="362"/>
      <c r="L293" s="361"/>
      <c r="M293" s="361"/>
      <c r="N293" s="362"/>
      <c r="O293" s="362"/>
      <c r="P293" s="361"/>
      <c r="Q293" s="361"/>
      <c r="R293" s="362"/>
      <c r="S293" s="362"/>
      <c r="T293" s="361"/>
      <c r="U293" s="361"/>
      <c r="V293" s="362"/>
      <c r="W293" s="362"/>
      <c r="X293" s="373"/>
      <c r="Y293" s="361"/>
      <c r="Z293" s="362"/>
      <c r="AA293" s="362"/>
      <c r="AB293" s="361"/>
      <c r="AC293" s="361"/>
      <c r="AD293" s="362"/>
      <c r="AE293" s="362"/>
      <c r="AF293" s="363"/>
      <c r="AG293" s="361"/>
      <c r="AH293" s="362"/>
      <c r="AI293" s="362"/>
      <c r="AJ293" s="361"/>
      <c r="AK293" s="361"/>
      <c r="AL293" s="362"/>
      <c r="AM293" s="362"/>
      <c r="AN293" s="361"/>
      <c r="AO293" s="361"/>
      <c r="AP293" s="362"/>
      <c r="AQ293" s="362"/>
      <c r="AR293" s="365"/>
      <c r="AS293" s="365"/>
      <c r="AT293" s="365"/>
      <c r="AU293" s="365"/>
      <c r="AV293" s="365"/>
    </row>
    <row r="294" spans="6:48">
      <c r="F294" s="365"/>
      <c r="G294" s="366"/>
      <c r="H294" s="361"/>
      <c r="I294" s="361"/>
      <c r="J294" s="362"/>
      <c r="K294" s="362"/>
      <c r="L294" s="361"/>
      <c r="M294" s="361"/>
      <c r="N294" s="362"/>
      <c r="O294" s="362"/>
      <c r="P294" s="361"/>
      <c r="Q294" s="361"/>
      <c r="R294" s="362"/>
      <c r="S294" s="362"/>
      <c r="T294" s="361"/>
      <c r="U294" s="361"/>
      <c r="V294" s="362"/>
      <c r="W294" s="362"/>
      <c r="X294" s="373"/>
      <c r="Y294" s="361"/>
      <c r="Z294" s="362"/>
      <c r="AA294" s="362"/>
      <c r="AB294" s="361"/>
      <c r="AC294" s="361"/>
      <c r="AD294" s="362"/>
      <c r="AE294" s="362"/>
      <c r="AF294" s="363"/>
      <c r="AG294" s="361"/>
      <c r="AH294" s="362"/>
      <c r="AI294" s="362"/>
      <c r="AJ294" s="361"/>
      <c r="AK294" s="361"/>
      <c r="AL294" s="362"/>
      <c r="AM294" s="362"/>
      <c r="AN294" s="361"/>
      <c r="AO294" s="361"/>
      <c r="AP294" s="362"/>
      <c r="AQ294" s="362"/>
      <c r="AR294" s="365"/>
      <c r="AS294" s="365"/>
      <c r="AT294" s="365"/>
      <c r="AU294" s="365"/>
      <c r="AV294" s="365"/>
    </row>
    <row r="295" spans="6:48">
      <c r="F295" s="365"/>
      <c r="G295" s="366"/>
      <c r="H295" s="361"/>
      <c r="I295" s="361"/>
      <c r="J295" s="362"/>
      <c r="K295" s="362"/>
      <c r="L295" s="361"/>
      <c r="M295" s="361"/>
      <c r="N295" s="362"/>
      <c r="O295" s="362"/>
      <c r="P295" s="361"/>
      <c r="Q295" s="361"/>
      <c r="R295" s="362"/>
      <c r="S295" s="362"/>
      <c r="T295" s="361"/>
      <c r="U295" s="361"/>
      <c r="V295" s="362"/>
      <c r="W295" s="362"/>
      <c r="X295" s="373"/>
      <c r="Y295" s="361"/>
      <c r="Z295" s="362"/>
      <c r="AA295" s="362"/>
      <c r="AB295" s="361"/>
      <c r="AC295" s="361"/>
      <c r="AD295" s="362"/>
      <c r="AE295" s="362"/>
      <c r="AF295" s="363"/>
      <c r="AG295" s="361"/>
      <c r="AH295" s="362"/>
      <c r="AI295" s="362"/>
      <c r="AJ295" s="361"/>
      <c r="AK295" s="361"/>
      <c r="AL295" s="362"/>
      <c r="AM295" s="362"/>
      <c r="AN295" s="361"/>
      <c r="AO295" s="361"/>
      <c r="AP295" s="362"/>
      <c r="AQ295" s="362"/>
      <c r="AR295" s="365"/>
      <c r="AS295" s="365"/>
      <c r="AT295" s="365"/>
      <c r="AU295" s="365"/>
      <c r="AV295" s="365"/>
    </row>
    <row r="296" spans="6:48">
      <c r="F296" s="365"/>
      <c r="G296" s="366"/>
      <c r="H296" s="361"/>
      <c r="I296" s="361"/>
      <c r="J296" s="362"/>
      <c r="K296" s="362"/>
      <c r="L296" s="361"/>
      <c r="M296" s="361"/>
      <c r="N296" s="362"/>
      <c r="O296" s="362"/>
      <c r="P296" s="361"/>
      <c r="Q296" s="361"/>
      <c r="R296" s="362"/>
      <c r="S296" s="362"/>
      <c r="T296" s="361"/>
      <c r="U296" s="361"/>
      <c r="V296" s="362"/>
      <c r="W296" s="362"/>
      <c r="X296" s="373"/>
      <c r="Y296" s="361"/>
      <c r="Z296" s="362"/>
      <c r="AA296" s="362"/>
      <c r="AB296" s="361"/>
      <c r="AC296" s="361"/>
      <c r="AD296" s="362"/>
      <c r="AE296" s="362"/>
      <c r="AF296" s="363"/>
      <c r="AG296" s="361"/>
      <c r="AH296" s="362"/>
      <c r="AI296" s="362"/>
      <c r="AJ296" s="361"/>
      <c r="AK296" s="361"/>
      <c r="AL296" s="362"/>
      <c r="AM296" s="362"/>
      <c r="AN296" s="361"/>
      <c r="AO296" s="361"/>
      <c r="AP296" s="362"/>
      <c r="AQ296" s="362"/>
      <c r="AR296" s="365"/>
      <c r="AS296" s="365"/>
      <c r="AT296" s="365"/>
      <c r="AU296" s="365"/>
      <c r="AV296" s="365"/>
    </row>
    <row r="297" spans="6:48">
      <c r="F297" s="365"/>
      <c r="G297" s="366"/>
      <c r="H297" s="361"/>
      <c r="I297" s="361"/>
      <c r="J297" s="362"/>
      <c r="K297" s="362"/>
      <c r="L297" s="361"/>
      <c r="M297" s="361"/>
      <c r="N297" s="362"/>
      <c r="O297" s="362"/>
      <c r="P297" s="361"/>
      <c r="Q297" s="361"/>
      <c r="R297" s="362"/>
      <c r="S297" s="362"/>
      <c r="T297" s="361"/>
      <c r="U297" s="361"/>
      <c r="V297" s="362"/>
      <c r="W297" s="362"/>
      <c r="X297" s="373"/>
      <c r="Y297" s="361"/>
      <c r="Z297" s="362"/>
      <c r="AA297" s="362"/>
      <c r="AB297" s="361"/>
      <c r="AC297" s="361"/>
      <c r="AD297" s="362"/>
      <c r="AE297" s="362"/>
      <c r="AF297" s="363"/>
      <c r="AG297" s="361"/>
      <c r="AH297" s="362"/>
      <c r="AI297" s="362"/>
      <c r="AJ297" s="361"/>
      <c r="AK297" s="361"/>
      <c r="AL297" s="362"/>
      <c r="AM297" s="362"/>
      <c r="AN297" s="361"/>
      <c r="AO297" s="361"/>
      <c r="AP297" s="362"/>
      <c r="AQ297" s="362"/>
      <c r="AR297" s="365"/>
      <c r="AS297" s="365"/>
      <c r="AT297" s="365"/>
      <c r="AU297" s="365"/>
      <c r="AV297" s="365"/>
    </row>
    <row r="298" spans="6:48">
      <c r="F298" s="365"/>
      <c r="G298" s="366"/>
      <c r="H298" s="361"/>
      <c r="I298" s="361"/>
      <c r="J298" s="362"/>
      <c r="K298" s="362"/>
      <c r="L298" s="361"/>
      <c r="M298" s="361"/>
      <c r="N298" s="362"/>
      <c r="O298" s="362"/>
      <c r="P298" s="361"/>
      <c r="Q298" s="361"/>
      <c r="R298" s="362"/>
      <c r="S298" s="362"/>
      <c r="T298" s="361"/>
      <c r="U298" s="361"/>
      <c r="V298" s="362"/>
      <c r="W298" s="362"/>
      <c r="Y298" s="361"/>
      <c r="Z298" s="362"/>
      <c r="AA298" s="362"/>
      <c r="AB298" s="361"/>
      <c r="AC298" s="361"/>
      <c r="AD298" s="362"/>
      <c r="AE298" s="362"/>
      <c r="AF298" s="363"/>
      <c r="AG298" s="361"/>
      <c r="AH298" s="362"/>
      <c r="AI298" s="362"/>
      <c r="AJ298" s="361"/>
      <c r="AK298" s="361"/>
      <c r="AL298" s="362"/>
      <c r="AM298" s="362"/>
      <c r="AN298" s="361"/>
      <c r="AO298" s="361"/>
      <c r="AP298" s="362"/>
      <c r="AQ298" s="362"/>
      <c r="AR298" s="365"/>
      <c r="AS298" s="365"/>
      <c r="AT298" s="365"/>
    </row>
    <row r="299" spans="6:48">
      <c r="F299" s="365"/>
      <c r="G299" s="366"/>
      <c r="H299" s="361"/>
      <c r="I299" s="361"/>
      <c r="J299" s="362"/>
      <c r="K299" s="362"/>
      <c r="L299" s="361"/>
      <c r="M299" s="361"/>
      <c r="N299" s="362"/>
      <c r="O299" s="362"/>
      <c r="P299" s="361"/>
      <c r="Q299" s="361"/>
      <c r="R299" s="362"/>
      <c r="S299" s="362"/>
      <c r="T299" s="361"/>
      <c r="U299" s="361"/>
      <c r="V299" s="362"/>
      <c r="W299" s="362"/>
      <c r="Y299" s="361"/>
      <c r="Z299" s="362"/>
      <c r="AA299" s="362"/>
      <c r="AB299" s="361"/>
      <c r="AC299" s="361"/>
      <c r="AD299" s="362"/>
      <c r="AE299" s="362"/>
      <c r="AF299" s="363"/>
      <c r="AG299" s="361"/>
      <c r="AH299" s="362"/>
      <c r="AI299" s="362"/>
      <c r="AJ299" s="361"/>
      <c r="AK299" s="361"/>
      <c r="AL299" s="362"/>
      <c r="AM299" s="362"/>
      <c r="AN299" s="361"/>
      <c r="AO299" s="361"/>
      <c r="AP299" s="362"/>
      <c r="AQ299" s="362"/>
      <c r="AR299" s="365"/>
      <c r="AS299" s="365"/>
      <c r="AT299" s="365"/>
    </row>
    <row r="300" spans="6:48">
      <c r="F300" s="365"/>
      <c r="G300" s="366"/>
      <c r="H300" s="361"/>
      <c r="I300" s="361"/>
      <c r="J300" s="362"/>
      <c r="K300" s="362"/>
      <c r="L300" s="361"/>
      <c r="M300" s="361"/>
      <c r="N300" s="362"/>
      <c r="O300" s="362"/>
      <c r="P300" s="361"/>
      <c r="Q300" s="361"/>
      <c r="R300" s="362"/>
      <c r="S300" s="362"/>
      <c r="T300" s="361"/>
      <c r="U300" s="361"/>
      <c r="V300" s="362"/>
      <c r="W300" s="362"/>
      <c r="Y300" s="361"/>
      <c r="Z300" s="362"/>
      <c r="AA300" s="362"/>
      <c r="AB300" s="361"/>
      <c r="AC300" s="361"/>
      <c r="AD300" s="362"/>
      <c r="AE300" s="362"/>
      <c r="AF300" s="363"/>
      <c r="AG300" s="361"/>
      <c r="AH300" s="362"/>
      <c r="AI300" s="362"/>
      <c r="AJ300" s="361"/>
      <c r="AK300" s="361"/>
      <c r="AL300" s="362"/>
      <c r="AM300" s="362"/>
      <c r="AN300" s="361"/>
      <c r="AO300" s="361"/>
      <c r="AP300" s="362"/>
      <c r="AQ300" s="362"/>
      <c r="AR300" s="365"/>
      <c r="AS300" s="365"/>
      <c r="AT300" s="365"/>
    </row>
    <row r="301" spans="6:48">
      <c r="F301" s="365"/>
      <c r="G301" s="366"/>
      <c r="H301" s="361"/>
      <c r="I301" s="361"/>
      <c r="J301" s="362"/>
      <c r="K301" s="362"/>
      <c r="L301" s="361"/>
      <c r="M301" s="361"/>
      <c r="N301" s="362"/>
      <c r="O301" s="362"/>
      <c r="P301" s="361"/>
      <c r="Q301" s="361"/>
      <c r="R301" s="362"/>
      <c r="S301" s="362"/>
      <c r="T301" s="361"/>
      <c r="U301" s="361"/>
      <c r="V301" s="362"/>
      <c r="W301" s="362"/>
      <c r="Y301" s="361"/>
      <c r="Z301" s="362"/>
      <c r="AA301" s="362"/>
      <c r="AB301" s="361"/>
      <c r="AC301" s="361"/>
      <c r="AD301" s="362"/>
      <c r="AE301" s="362"/>
      <c r="AF301" s="363"/>
      <c r="AG301" s="361"/>
      <c r="AH301" s="362"/>
      <c r="AI301" s="362"/>
      <c r="AJ301" s="361"/>
      <c r="AK301" s="361"/>
      <c r="AL301" s="362"/>
      <c r="AM301" s="362"/>
      <c r="AN301" s="361"/>
      <c r="AO301" s="361"/>
      <c r="AP301" s="362"/>
      <c r="AQ301" s="362"/>
      <c r="AR301" s="365"/>
      <c r="AS301" s="365"/>
      <c r="AT301" s="365"/>
    </row>
    <row r="302" spans="6:48">
      <c r="F302" s="365"/>
      <c r="G302" s="366"/>
      <c r="H302" s="361"/>
      <c r="I302" s="361"/>
      <c r="J302" s="362"/>
      <c r="K302" s="362"/>
      <c r="L302" s="361"/>
      <c r="M302" s="361"/>
      <c r="N302" s="362"/>
      <c r="O302" s="362"/>
      <c r="P302" s="361"/>
      <c r="Q302" s="361"/>
      <c r="R302" s="362"/>
      <c r="S302" s="362"/>
      <c r="T302" s="361"/>
      <c r="U302" s="361"/>
      <c r="V302" s="362"/>
      <c r="W302" s="362"/>
      <c r="Y302" s="361"/>
      <c r="Z302" s="362"/>
      <c r="AA302" s="362"/>
      <c r="AB302" s="361"/>
      <c r="AC302" s="361"/>
      <c r="AD302" s="362"/>
      <c r="AE302" s="362"/>
      <c r="AF302" s="363"/>
      <c r="AG302" s="361"/>
      <c r="AH302" s="362"/>
      <c r="AI302" s="362"/>
      <c r="AJ302" s="361"/>
      <c r="AK302" s="361"/>
      <c r="AL302" s="362"/>
      <c r="AM302" s="362"/>
      <c r="AN302" s="361"/>
      <c r="AO302" s="361"/>
      <c r="AP302" s="362"/>
      <c r="AQ302" s="362"/>
      <c r="AR302" s="365"/>
      <c r="AS302" s="365"/>
      <c r="AT302" s="365"/>
    </row>
    <row r="303" spans="6:48">
      <c r="F303" s="365"/>
      <c r="G303" s="366"/>
      <c r="H303" s="361"/>
      <c r="I303" s="361"/>
      <c r="J303" s="362"/>
      <c r="K303" s="362"/>
      <c r="L303" s="361"/>
      <c r="M303" s="361"/>
      <c r="N303" s="362"/>
      <c r="O303" s="362"/>
      <c r="P303" s="361"/>
      <c r="Q303" s="361"/>
      <c r="R303" s="362"/>
      <c r="S303" s="362"/>
      <c r="T303" s="361"/>
      <c r="U303" s="361"/>
      <c r="V303" s="362"/>
      <c r="W303" s="362"/>
      <c r="Y303" s="361"/>
      <c r="Z303" s="362"/>
      <c r="AA303" s="362"/>
      <c r="AB303" s="361"/>
      <c r="AC303" s="361"/>
      <c r="AD303" s="362"/>
      <c r="AE303" s="362"/>
      <c r="AF303" s="363"/>
      <c r="AG303" s="361"/>
      <c r="AH303" s="362"/>
      <c r="AI303" s="362"/>
      <c r="AJ303" s="361"/>
      <c r="AK303" s="361"/>
      <c r="AL303" s="362"/>
      <c r="AM303" s="362"/>
      <c r="AN303" s="361"/>
      <c r="AO303" s="361"/>
      <c r="AP303" s="362"/>
      <c r="AQ303" s="362"/>
      <c r="AR303" s="365"/>
      <c r="AS303" s="365"/>
      <c r="AT303" s="365"/>
    </row>
    <row r="304" spans="6:48">
      <c r="F304" s="365"/>
      <c r="G304" s="366"/>
      <c r="H304" s="361"/>
      <c r="I304" s="361"/>
      <c r="J304" s="362"/>
      <c r="K304" s="362"/>
      <c r="L304" s="361"/>
      <c r="M304" s="361"/>
      <c r="N304" s="362"/>
      <c r="O304" s="362"/>
      <c r="P304" s="361"/>
      <c r="Q304" s="361"/>
      <c r="R304" s="362"/>
      <c r="S304" s="362"/>
      <c r="T304" s="361"/>
      <c r="U304" s="361"/>
      <c r="V304" s="362"/>
      <c r="W304" s="362"/>
      <c r="Y304" s="361"/>
      <c r="Z304" s="362"/>
      <c r="AA304" s="362"/>
      <c r="AB304" s="361"/>
      <c r="AC304" s="361"/>
      <c r="AD304" s="362"/>
      <c r="AE304" s="362"/>
      <c r="AF304" s="363"/>
      <c r="AG304" s="361"/>
      <c r="AH304" s="362"/>
      <c r="AI304" s="362"/>
      <c r="AJ304" s="361"/>
      <c r="AK304" s="361"/>
      <c r="AL304" s="362"/>
      <c r="AM304" s="362"/>
      <c r="AN304" s="361"/>
      <c r="AO304" s="361"/>
      <c r="AP304" s="362"/>
      <c r="AQ304" s="362"/>
      <c r="AR304" s="365"/>
      <c r="AS304" s="365"/>
      <c r="AT304" s="365"/>
    </row>
    <row r="305" spans="6:46">
      <c r="F305" s="365"/>
      <c r="G305" s="366"/>
      <c r="H305" s="361"/>
      <c r="I305" s="361"/>
      <c r="J305" s="362"/>
      <c r="K305" s="362"/>
      <c r="L305" s="361"/>
      <c r="M305" s="361"/>
      <c r="N305" s="362"/>
      <c r="O305" s="362"/>
      <c r="P305" s="361"/>
      <c r="Q305" s="361"/>
      <c r="R305" s="362"/>
      <c r="S305" s="362"/>
      <c r="T305" s="361"/>
      <c r="U305" s="361"/>
      <c r="V305" s="362"/>
      <c r="W305" s="362"/>
      <c r="Y305" s="361"/>
      <c r="Z305" s="362"/>
      <c r="AA305" s="362"/>
      <c r="AB305" s="361"/>
      <c r="AC305" s="361"/>
      <c r="AD305" s="362"/>
      <c r="AE305" s="362"/>
      <c r="AF305" s="363"/>
      <c r="AG305" s="361"/>
      <c r="AH305" s="362"/>
      <c r="AI305" s="362"/>
      <c r="AJ305" s="361"/>
      <c r="AK305" s="361"/>
      <c r="AL305" s="362"/>
      <c r="AM305" s="362"/>
      <c r="AN305" s="361"/>
      <c r="AO305" s="361"/>
      <c r="AP305" s="362"/>
      <c r="AQ305" s="362"/>
      <c r="AR305" s="365"/>
      <c r="AS305" s="365"/>
      <c r="AT305" s="365"/>
    </row>
    <row r="306" spans="6:46">
      <c r="F306" s="365"/>
      <c r="G306" s="366"/>
      <c r="H306" s="361"/>
      <c r="I306" s="361"/>
      <c r="J306" s="362"/>
      <c r="K306" s="362"/>
      <c r="L306" s="361"/>
      <c r="M306" s="361"/>
      <c r="N306" s="362"/>
      <c r="O306" s="362"/>
      <c r="P306" s="361"/>
      <c r="Q306" s="361"/>
      <c r="R306" s="362"/>
      <c r="S306" s="362"/>
      <c r="T306" s="361"/>
      <c r="U306" s="361"/>
      <c r="V306" s="362"/>
      <c r="W306" s="362"/>
      <c r="Y306" s="361"/>
      <c r="Z306" s="362"/>
      <c r="AA306" s="362"/>
      <c r="AB306" s="361"/>
      <c r="AC306" s="361"/>
      <c r="AD306" s="362"/>
      <c r="AE306" s="362"/>
      <c r="AF306" s="363"/>
      <c r="AG306" s="361"/>
      <c r="AH306" s="362"/>
      <c r="AI306" s="362"/>
      <c r="AJ306" s="361"/>
      <c r="AK306" s="361"/>
      <c r="AL306" s="362"/>
      <c r="AM306" s="362"/>
      <c r="AN306" s="361"/>
      <c r="AO306" s="361"/>
      <c r="AP306" s="362"/>
      <c r="AQ306" s="362"/>
      <c r="AR306" s="365"/>
      <c r="AS306" s="365"/>
      <c r="AT306" s="365"/>
    </row>
    <row r="307" spans="6:46">
      <c r="F307" s="365"/>
      <c r="G307" s="366"/>
      <c r="H307" s="361"/>
      <c r="I307" s="361"/>
      <c r="J307" s="362"/>
      <c r="K307" s="362"/>
      <c r="L307" s="361"/>
      <c r="M307" s="361"/>
      <c r="N307" s="362"/>
      <c r="O307" s="362"/>
      <c r="P307" s="361"/>
      <c r="Q307" s="361"/>
      <c r="R307" s="362"/>
      <c r="S307" s="362"/>
      <c r="T307" s="361"/>
      <c r="U307" s="361"/>
      <c r="V307" s="362"/>
      <c r="W307" s="362"/>
      <c r="Y307" s="361"/>
      <c r="Z307" s="362"/>
      <c r="AA307" s="362"/>
      <c r="AB307" s="361"/>
      <c r="AC307" s="361"/>
      <c r="AD307" s="362"/>
      <c r="AE307" s="362"/>
      <c r="AF307" s="363"/>
      <c r="AG307" s="361"/>
      <c r="AH307" s="362"/>
      <c r="AI307" s="362"/>
      <c r="AJ307" s="361"/>
      <c r="AK307" s="361"/>
      <c r="AL307" s="362"/>
      <c r="AM307" s="362"/>
      <c r="AN307" s="361"/>
      <c r="AO307" s="361"/>
      <c r="AP307" s="362"/>
      <c r="AQ307" s="362"/>
      <c r="AR307" s="365"/>
      <c r="AS307" s="365"/>
      <c r="AT307" s="365"/>
    </row>
    <row r="308" spans="6:46">
      <c r="F308" s="365"/>
      <c r="G308" s="366"/>
      <c r="H308" s="361"/>
      <c r="I308" s="361"/>
      <c r="J308" s="362"/>
      <c r="K308" s="362"/>
      <c r="L308" s="361"/>
      <c r="M308" s="361"/>
      <c r="N308" s="362"/>
      <c r="O308" s="362"/>
      <c r="P308" s="361"/>
      <c r="Q308" s="361"/>
      <c r="R308" s="362"/>
      <c r="S308" s="362"/>
      <c r="T308" s="361"/>
      <c r="U308" s="361"/>
      <c r="V308" s="362"/>
      <c r="W308" s="362"/>
      <c r="Y308" s="361"/>
      <c r="Z308" s="362"/>
      <c r="AA308" s="362"/>
      <c r="AB308" s="361"/>
      <c r="AC308" s="361"/>
      <c r="AD308" s="362"/>
      <c r="AE308" s="362"/>
      <c r="AF308" s="363"/>
      <c r="AG308" s="361"/>
      <c r="AH308" s="362"/>
      <c r="AI308" s="362"/>
      <c r="AJ308" s="361"/>
      <c r="AK308" s="361"/>
      <c r="AL308" s="362"/>
      <c r="AM308" s="362"/>
      <c r="AN308" s="361"/>
      <c r="AO308" s="361"/>
      <c r="AP308" s="362"/>
      <c r="AQ308" s="362"/>
      <c r="AR308" s="365"/>
      <c r="AS308" s="365"/>
      <c r="AT308" s="365"/>
    </row>
    <row r="309" spans="6:46">
      <c r="F309" s="365"/>
      <c r="G309" s="366"/>
      <c r="H309" s="361"/>
      <c r="I309" s="361"/>
      <c r="J309" s="362"/>
      <c r="K309" s="362"/>
      <c r="L309" s="361"/>
      <c r="M309" s="361"/>
      <c r="N309" s="362"/>
      <c r="O309" s="362"/>
      <c r="P309" s="361"/>
      <c r="Q309" s="361"/>
      <c r="R309" s="362"/>
      <c r="S309" s="362"/>
      <c r="T309" s="361"/>
      <c r="U309" s="361"/>
      <c r="V309" s="362"/>
      <c r="W309" s="362"/>
      <c r="Y309" s="361"/>
      <c r="Z309" s="362"/>
      <c r="AA309" s="362"/>
      <c r="AB309" s="361"/>
      <c r="AC309" s="361"/>
      <c r="AD309" s="362"/>
      <c r="AE309" s="362"/>
      <c r="AF309" s="363"/>
      <c r="AG309" s="361"/>
      <c r="AH309" s="362"/>
      <c r="AI309" s="362"/>
      <c r="AJ309" s="361"/>
      <c r="AK309" s="361"/>
      <c r="AL309" s="362"/>
      <c r="AM309" s="362"/>
      <c r="AN309" s="361"/>
      <c r="AO309" s="361"/>
      <c r="AP309" s="362"/>
      <c r="AQ309" s="362"/>
      <c r="AR309" s="365"/>
      <c r="AS309" s="365"/>
      <c r="AT309" s="365"/>
    </row>
    <row r="310" spans="6:46">
      <c r="F310" s="365"/>
      <c r="G310" s="366"/>
      <c r="H310" s="361"/>
      <c r="I310" s="361"/>
      <c r="J310" s="362"/>
      <c r="K310" s="362"/>
      <c r="L310" s="361"/>
      <c r="M310" s="361"/>
      <c r="N310" s="362"/>
      <c r="O310" s="362"/>
      <c r="P310" s="361"/>
      <c r="Q310" s="361"/>
      <c r="R310" s="362"/>
      <c r="S310" s="362"/>
      <c r="T310" s="361"/>
      <c r="U310" s="361"/>
      <c r="V310" s="362"/>
      <c r="W310" s="362"/>
      <c r="Y310" s="361"/>
      <c r="Z310" s="362"/>
      <c r="AA310" s="362"/>
      <c r="AB310" s="361"/>
      <c r="AC310" s="361"/>
      <c r="AD310" s="362"/>
      <c r="AE310" s="362"/>
      <c r="AF310" s="363"/>
      <c r="AG310" s="361"/>
      <c r="AH310" s="362"/>
      <c r="AI310" s="362"/>
      <c r="AJ310" s="361"/>
      <c r="AK310" s="361"/>
      <c r="AL310" s="362"/>
      <c r="AM310" s="362"/>
      <c r="AN310" s="361"/>
      <c r="AO310" s="361"/>
      <c r="AP310" s="362"/>
      <c r="AQ310" s="362"/>
      <c r="AR310" s="365"/>
      <c r="AS310" s="365"/>
      <c r="AT310" s="365"/>
    </row>
    <row r="311" spans="6:46">
      <c r="F311" s="365"/>
      <c r="G311" s="366"/>
      <c r="H311" s="361"/>
      <c r="I311" s="361"/>
      <c r="J311" s="362"/>
      <c r="K311" s="362"/>
      <c r="L311" s="361"/>
      <c r="M311" s="361"/>
      <c r="N311" s="362"/>
      <c r="O311" s="362"/>
      <c r="P311" s="361"/>
      <c r="Q311" s="361"/>
      <c r="R311" s="362"/>
      <c r="S311" s="362"/>
      <c r="T311" s="361"/>
      <c r="U311" s="361"/>
      <c r="V311" s="362"/>
      <c r="W311" s="362"/>
      <c r="Y311" s="361"/>
      <c r="Z311" s="362"/>
      <c r="AA311" s="362"/>
      <c r="AB311" s="361"/>
      <c r="AC311" s="361"/>
      <c r="AD311" s="362"/>
      <c r="AE311" s="362"/>
      <c r="AF311" s="363"/>
      <c r="AG311" s="361"/>
      <c r="AH311" s="362"/>
      <c r="AI311" s="362"/>
      <c r="AJ311" s="361"/>
      <c r="AK311" s="361"/>
      <c r="AL311" s="362"/>
      <c r="AM311" s="362"/>
      <c r="AN311" s="361"/>
      <c r="AO311" s="361"/>
      <c r="AP311" s="362"/>
      <c r="AQ311" s="362"/>
      <c r="AR311" s="365"/>
      <c r="AS311" s="365"/>
      <c r="AT311" s="365"/>
    </row>
    <row r="312" spans="6:46">
      <c r="F312" s="365"/>
      <c r="G312" s="366"/>
      <c r="H312" s="361"/>
      <c r="I312" s="361"/>
      <c r="J312" s="362"/>
      <c r="K312" s="362"/>
      <c r="L312" s="361"/>
      <c r="M312" s="361"/>
      <c r="N312" s="362"/>
      <c r="O312" s="362"/>
      <c r="P312" s="361"/>
      <c r="Q312" s="361"/>
      <c r="R312" s="362"/>
      <c r="S312" s="362"/>
      <c r="T312" s="361"/>
      <c r="U312" s="361"/>
      <c r="V312" s="362"/>
      <c r="W312" s="362"/>
      <c r="Y312" s="361"/>
      <c r="Z312" s="362"/>
      <c r="AA312" s="362"/>
      <c r="AB312" s="361"/>
      <c r="AC312" s="361"/>
      <c r="AD312" s="362"/>
      <c r="AE312" s="362"/>
      <c r="AF312" s="363"/>
      <c r="AG312" s="361"/>
      <c r="AH312" s="362"/>
      <c r="AI312" s="362"/>
      <c r="AJ312" s="361"/>
      <c r="AK312" s="361"/>
      <c r="AL312" s="362"/>
      <c r="AM312" s="362"/>
      <c r="AN312" s="361"/>
      <c r="AO312" s="361"/>
      <c r="AP312" s="362"/>
      <c r="AQ312" s="362"/>
      <c r="AR312" s="365"/>
      <c r="AS312" s="365"/>
      <c r="AT312" s="365"/>
    </row>
    <row r="313" spans="6:46">
      <c r="F313" s="365"/>
      <c r="G313" s="366"/>
      <c r="H313" s="361"/>
      <c r="I313" s="361"/>
      <c r="J313" s="362"/>
      <c r="K313" s="362"/>
      <c r="L313" s="361"/>
      <c r="M313" s="361"/>
      <c r="N313" s="362"/>
      <c r="O313" s="362"/>
      <c r="P313" s="361"/>
      <c r="Q313" s="361"/>
      <c r="R313" s="362"/>
      <c r="S313" s="362"/>
      <c r="T313" s="361"/>
      <c r="U313" s="361"/>
      <c r="V313" s="362"/>
      <c r="W313" s="362"/>
      <c r="Y313" s="361"/>
      <c r="Z313" s="362"/>
      <c r="AA313" s="362"/>
      <c r="AB313" s="361"/>
      <c r="AC313" s="361"/>
      <c r="AD313" s="362"/>
      <c r="AE313" s="362"/>
      <c r="AF313" s="363"/>
      <c r="AG313" s="361"/>
      <c r="AH313" s="362"/>
      <c r="AI313" s="362"/>
      <c r="AJ313" s="361"/>
      <c r="AK313" s="361"/>
      <c r="AL313" s="362"/>
      <c r="AM313" s="362"/>
      <c r="AN313" s="361"/>
      <c r="AO313" s="361"/>
      <c r="AP313" s="362"/>
      <c r="AQ313" s="362"/>
      <c r="AR313" s="365"/>
      <c r="AS313" s="365"/>
      <c r="AT313" s="365"/>
    </row>
    <row r="314" spans="6:46">
      <c r="F314" s="365"/>
      <c r="G314" s="366"/>
      <c r="H314" s="361"/>
      <c r="I314" s="361"/>
      <c r="J314" s="362"/>
      <c r="K314" s="362"/>
      <c r="L314" s="361"/>
      <c r="M314" s="361"/>
      <c r="N314" s="362"/>
      <c r="O314" s="362"/>
      <c r="P314" s="361"/>
      <c r="Q314" s="361"/>
      <c r="R314" s="362"/>
      <c r="S314" s="362"/>
      <c r="T314" s="361"/>
      <c r="U314" s="361"/>
      <c r="V314" s="362"/>
      <c r="W314" s="362"/>
      <c r="Y314" s="361"/>
      <c r="Z314" s="362"/>
      <c r="AA314" s="362"/>
      <c r="AB314" s="361"/>
      <c r="AC314" s="361"/>
      <c r="AD314" s="362"/>
      <c r="AE314" s="362"/>
      <c r="AF314" s="363"/>
      <c r="AG314" s="361"/>
      <c r="AH314" s="362"/>
      <c r="AI314" s="362"/>
      <c r="AJ314" s="361"/>
      <c r="AK314" s="361"/>
      <c r="AL314" s="362"/>
      <c r="AM314" s="362"/>
      <c r="AN314" s="361"/>
      <c r="AO314" s="361"/>
      <c r="AP314" s="362"/>
      <c r="AQ314" s="362"/>
      <c r="AR314" s="365"/>
      <c r="AS314" s="365"/>
      <c r="AT314" s="365"/>
    </row>
    <row r="315" spans="6:46">
      <c r="F315" s="365"/>
      <c r="G315" s="366"/>
      <c r="H315" s="361"/>
      <c r="I315" s="361"/>
      <c r="J315" s="362"/>
      <c r="K315" s="362"/>
      <c r="L315" s="361"/>
      <c r="M315" s="361"/>
      <c r="N315" s="362"/>
      <c r="O315" s="362"/>
      <c r="P315" s="361"/>
      <c r="Q315" s="361"/>
      <c r="R315" s="362"/>
      <c r="S315" s="362"/>
      <c r="T315" s="361"/>
      <c r="U315" s="361"/>
      <c r="V315" s="362"/>
      <c r="W315" s="362"/>
      <c r="Y315" s="361"/>
      <c r="Z315" s="362"/>
      <c r="AA315" s="362"/>
      <c r="AB315" s="361"/>
      <c r="AC315" s="361"/>
      <c r="AD315" s="362"/>
      <c r="AE315" s="362"/>
      <c r="AF315" s="363"/>
      <c r="AG315" s="361"/>
      <c r="AH315" s="362"/>
      <c r="AI315" s="362"/>
      <c r="AJ315" s="361"/>
      <c r="AK315" s="361"/>
      <c r="AL315" s="362"/>
      <c r="AM315" s="362"/>
      <c r="AN315" s="361"/>
      <c r="AO315" s="361"/>
      <c r="AP315" s="362"/>
      <c r="AQ315" s="362"/>
      <c r="AR315" s="365"/>
      <c r="AS315" s="365"/>
      <c r="AT315" s="365"/>
    </row>
    <row r="316" spans="6:46">
      <c r="F316" s="365"/>
      <c r="G316" s="366"/>
      <c r="H316" s="361"/>
      <c r="I316" s="361"/>
      <c r="J316" s="362"/>
      <c r="K316" s="362"/>
      <c r="L316" s="361"/>
      <c r="M316" s="361"/>
      <c r="N316" s="362"/>
      <c r="O316" s="362"/>
      <c r="P316" s="361"/>
      <c r="Q316" s="361"/>
      <c r="R316" s="362"/>
      <c r="S316" s="362"/>
      <c r="T316" s="361"/>
      <c r="U316" s="361"/>
      <c r="V316" s="362"/>
      <c r="W316" s="362"/>
      <c r="Y316" s="361"/>
      <c r="Z316" s="362"/>
      <c r="AA316" s="362"/>
      <c r="AB316" s="361"/>
      <c r="AC316" s="361"/>
      <c r="AD316" s="362"/>
      <c r="AE316" s="362"/>
      <c r="AF316" s="363"/>
      <c r="AG316" s="361"/>
      <c r="AH316" s="362"/>
      <c r="AI316" s="362"/>
      <c r="AJ316" s="361"/>
      <c r="AK316" s="361"/>
      <c r="AL316" s="362"/>
      <c r="AM316" s="362"/>
      <c r="AN316" s="361"/>
      <c r="AO316" s="361"/>
      <c r="AP316" s="362"/>
      <c r="AQ316" s="362"/>
      <c r="AR316" s="365"/>
      <c r="AS316" s="365"/>
      <c r="AT316" s="365"/>
    </row>
    <row r="317" spans="6:46">
      <c r="F317" s="365"/>
      <c r="G317" s="366"/>
      <c r="H317" s="361"/>
      <c r="I317" s="361"/>
      <c r="J317" s="362"/>
      <c r="K317" s="362"/>
      <c r="L317" s="361"/>
      <c r="M317" s="361"/>
      <c r="N317" s="362"/>
      <c r="O317" s="362"/>
      <c r="P317" s="361"/>
      <c r="Q317" s="361"/>
      <c r="R317" s="362"/>
      <c r="S317" s="362"/>
      <c r="T317" s="361"/>
      <c r="U317" s="361"/>
      <c r="V317" s="362"/>
      <c r="W317" s="362"/>
      <c r="Y317" s="361"/>
      <c r="Z317" s="362"/>
      <c r="AA317" s="362"/>
      <c r="AB317" s="361"/>
      <c r="AC317" s="361"/>
      <c r="AD317" s="362"/>
      <c r="AE317" s="362"/>
      <c r="AF317" s="363"/>
      <c r="AG317" s="361"/>
      <c r="AH317" s="362"/>
      <c r="AI317" s="362"/>
      <c r="AJ317" s="361"/>
      <c r="AK317" s="361"/>
      <c r="AL317" s="362"/>
      <c r="AM317" s="362"/>
      <c r="AN317" s="361"/>
      <c r="AO317" s="361"/>
      <c r="AP317" s="362"/>
      <c r="AQ317" s="362"/>
      <c r="AR317" s="365"/>
      <c r="AS317" s="365"/>
      <c r="AT317" s="365"/>
    </row>
    <row r="318" spans="6:46">
      <c r="F318" s="365"/>
      <c r="G318" s="366"/>
      <c r="H318" s="361"/>
      <c r="I318" s="361"/>
      <c r="J318" s="362"/>
      <c r="K318" s="362"/>
      <c r="L318" s="361"/>
      <c r="M318" s="361"/>
      <c r="N318" s="362"/>
      <c r="O318" s="362"/>
      <c r="P318" s="361"/>
      <c r="Q318" s="361"/>
      <c r="R318" s="362"/>
      <c r="S318" s="362"/>
      <c r="T318" s="361"/>
      <c r="U318" s="361"/>
      <c r="V318" s="362"/>
      <c r="W318" s="362"/>
      <c r="Y318" s="361"/>
      <c r="Z318" s="362"/>
      <c r="AA318" s="362"/>
      <c r="AB318" s="361"/>
      <c r="AC318" s="361"/>
      <c r="AD318" s="362"/>
      <c r="AE318" s="362"/>
      <c r="AF318" s="363"/>
      <c r="AG318" s="361"/>
      <c r="AH318" s="362"/>
      <c r="AI318" s="362"/>
      <c r="AJ318" s="361"/>
      <c r="AK318" s="361"/>
      <c r="AL318" s="362"/>
      <c r="AM318" s="362"/>
      <c r="AN318" s="361"/>
      <c r="AO318" s="361"/>
      <c r="AP318" s="362"/>
      <c r="AQ318" s="362"/>
      <c r="AR318" s="365"/>
      <c r="AS318" s="365"/>
      <c r="AT318" s="365"/>
    </row>
    <row r="319" spans="6:46">
      <c r="F319" s="365"/>
      <c r="G319" s="366"/>
      <c r="H319" s="361"/>
      <c r="I319" s="361"/>
      <c r="J319" s="362"/>
      <c r="K319" s="362"/>
      <c r="L319" s="361"/>
      <c r="M319" s="361"/>
      <c r="N319" s="362"/>
      <c r="O319" s="362"/>
      <c r="P319" s="361"/>
      <c r="Q319" s="361"/>
      <c r="R319" s="362"/>
      <c r="S319" s="362"/>
      <c r="T319" s="361"/>
      <c r="U319" s="361"/>
      <c r="V319" s="362"/>
      <c r="W319" s="362"/>
      <c r="Y319" s="361"/>
      <c r="Z319" s="362"/>
      <c r="AA319" s="362"/>
      <c r="AB319" s="361"/>
      <c r="AC319" s="361"/>
      <c r="AD319" s="362"/>
      <c r="AE319" s="362"/>
      <c r="AF319" s="363"/>
      <c r="AG319" s="361"/>
      <c r="AH319" s="362"/>
      <c r="AI319" s="362"/>
      <c r="AJ319" s="361"/>
      <c r="AK319" s="361"/>
      <c r="AL319" s="362"/>
      <c r="AM319" s="362"/>
      <c r="AN319" s="361"/>
      <c r="AO319" s="361"/>
      <c r="AP319" s="362"/>
      <c r="AQ319" s="362"/>
      <c r="AR319" s="365"/>
      <c r="AS319" s="365"/>
      <c r="AT319" s="365"/>
    </row>
    <row r="320" spans="6:46">
      <c r="F320" s="365"/>
      <c r="G320" s="366"/>
      <c r="H320" s="361"/>
      <c r="I320" s="361"/>
      <c r="J320" s="362"/>
      <c r="K320" s="362"/>
      <c r="L320" s="361"/>
      <c r="M320" s="361"/>
      <c r="N320" s="362"/>
      <c r="O320" s="362"/>
      <c r="P320" s="361"/>
      <c r="Q320" s="361"/>
      <c r="R320" s="362"/>
      <c r="S320" s="362"/>
      <c r="T320" s="361"/>
      <c r="U320" s="361"/>
      <c r="V320" s="362"/>
      <c r="W320" s="362"/>
      <c r="Y320" s="361"/>
      <c r="Z320" s="362"/>
      <c r="AA320" s="362"/>
      <c r="AB320" s="361"/>
      <c r="AC320" s="361"/>
      <c r="AD320" s="362"/>
      <c r="AE320" s="362"/>
      <c r="AF320" s="363"/>
      <c r="AG320" s="361"/>
      <c r="AH320" s="362"/>
      <c r="AI320" s="362"/>
      <c r="AJ320" s="361"/>
      <c r="AK320" s="361"/>
      <c r="AL320" s="362"/>
      <c r="AM320" s="362"/>
      <c r="AN320" s="361"/>
      <c r="AO320" s="361"/>
      <c r="AP320" s="362"/>
      <c r="AQ320" s="362"/>
      <c r="AR320" s="365"/>
      <c r="AS320" s="365"/>
      <c r="AT320" s="365"/>
    </row>
    <row r="321" spans="6:46">
      <c r="F321" s="365"/>
      <c r="G321" s="366"/>
      <c r="H321" s="361"/>
      <c r="I321" s="361"/>
      <c r="J321" s="362"/>
      <c r="K321" s="362"/>
      <c r="L321" s="361"/>
      <c r="M321" s="361"/>
      <c r="N321" s="362"/>
      <c r="O321" s="362"/>
      <c r="P321" s="361"/>
      <c r="Q321" s="361"/>
      <c r="R321" s="362"/>
      <c r="S321" s="362"/>
      <c r="T321" s="361"/>
      <c r="U321" s="361"/>
      <c r="V321" s="362"/>
      <c r="W321" s="362"/>
      <c r="Y321" s="361"/>
      <c r="Z321" s="362"/>
      <c r="AA321" s="362"/>
      <c r="AB321" s="361"/>
      <c r="AC321" s="361"/>
      <c r="AD321" s="362"/>
      <c r="AE321" s="362"/>
      <c r="AF321" s="363"/>
      <c r="AG321" s="361"/>
      <c r="AH321" s="362"/>
      <c r="AI321" s="362"/>
      <c r="AJ321" s="361"/>
      <c r="AK321" s="361"/>
      <c r="AL321" s="362"/>
      <c r="AM321" s="362"/>
      <c r="AN321" s="361"/>
      <c r="AO321" s="361"/>
      <c r="AP321" s="362"/>
      <c r="AQ321" s="362"/>
      <c r="AR321" s="365"/>
      <c r="AS321" s="365"/>
      <c r="AT321" s="365"/>
    </row>
    <row r="322" spans="6:46">
      <c r="F322" s="365"/>
      <c r="G322" s="366"/>
      <c r="H322" s="361"/>
      <c r="I322" s="361"/>
      <c r="J322" s="362"/>
      <c r="K322" s="362"/>
      <c r="L322" s="361"/>
      <c r="M322" s="361"/>
      <c r="N322" s="362"/>
      <c r="O322" s="362"/>
      <c r="P322" s="361"/>
      <c r="Q322" s="361"/>
      <c r="R322" s="362"/>
      <c r="S322" s="362"/>
      <c r="T322" s="361"/>
      <c r="U322" s="361"/>
      <c r="V322" s="362"/>
      <c r="W322" s="362"/>
      <c r="Y322" s="361"/>
      <c r="Z322" s="362"/>
      <c r="AA322" s="362"/>
      <c r="AB322" s="361"/>
      <c r="AC322" s="361"/>
      <c r="AD322" s="362"/>
      <c r="AE322" s="362"/>
      <c r="AF322" s="363"/>
      <c r="AG322" s="361"/>
      <c r="AH322" s="362"/>
      <c r="AI322" s="362"/>
      <c r="AJ322" s="361"/>
      <c r="AK322" s="361"/>
      <c r="AL322" s="362"/>
      <c r="AM322" s="362"/>
      <c r="AN322" s="361"/>
      <c r="AO322" s="361"/>
      <c r="AP322" s="362"/>
      <c r="AQ322" s="362"/>
      <c r="AR322" s="365"/>
      <c r="AS322" s="365"/>
      <c r="AT322" s="365"/>
    </row>
    <row r="323" spans="6:46">
      <c r="F323" s="365"/>
      <c r="G323" s="366"/>
      <c r="H323" s="361"/>
      <c r="I323" s="361"/>
      <c r="J323" s="362"/>
      <c r="K323" s="362"/>
      <c r="L323" s="361"/>
      <c r="M323" s="361"/>
      <c r="N323" s="362"/>
      <c r="O323" s="362"/>
      <c r="P323" s="361"/>
      <c r="Q323" s="361"/>
      <c r="R323" s="362"/>
      <c r="S323" s="362"/>
      <c r="T323" s="361"/>
      <c r="U323" s="361"/>
      <c r="V323" s="362"/>
      <c r="W323" s="362"/>
      <c r="Y323" s="361"/>
      <c r="Z323" s="362"/>
      <c r="AA323" s="362"/>
      <c r="AB323" s="361"/>
      <c r="AC323" s="361"/>
      <c r="AD323" s="362"/>
      <c r="AE323" s="362"/>
      <c r="AF323" s="363"/>
      <c r="AG323" s="361"/>
      <c r="AH323" s="362"/>
      <c r="AI323" s="362"/>
      <c r="AJ323" s="361"/>
      <c r="AK323" s="361"/>
      <c r="AL323" s="362"/>
      <c r="AM323" s="362"/>
      <c r="AN323" s="361"/>
      <c r="AO323" s="361"/>
      <c r="AP323" s="362"/>
      <c r="AQ323" s="362"/>
      <c r="AR323" s="365"/>
      <c r="AS323" s="365"/>
      <c r="AT323" s="365"/>
    </row>
    <row r="324" spans="6:46">
      <c r="F324" s="365"/>
      <c r="G324" s="366"/>
      <c r="H324" s="361"/>
      <c r="I324" s="361"/>
      <c r="J324" s="362"/>
      <c r="K324" s="362"/>
      <c r="L324" s="361"/>
      <c r="M324" s="361"/>
      <c r="N324" s="362"/>
      <c r="O324" s="362"/>
      <c r="P324" s="361"/>
      <c r="Q324" s="361"/>
      <c r="R324" s="362"/>
      <c r="S324" s="362"/>
      <c r="T324" s="361"/>
      <c r="U324" s="361"/>
      <c r="V324" s="362"/>
      <c r="W324" s="362"/>
      <c r="Y324" s="361"/>
      <c r="Z324" s="362"/>
      <c r="AA324" s="362"/>
      <c r="AB324" s="361"/>
      <c r="AC324" s="361"/>
      <c r="AD324" s="362"/>
      <c r="AE324" s="362"/>
      <c r="AF324" s="363"/>
      <c r="AG324" s="361"/>
      <c r="AH324" s="362"/>
      <c r="AI324" s="362"/>
      <c r="AJ324" s="361"/>
      <c r="AK324" s="361"/>
      <c r="AL324" s="362"/>
      <c r="AM324" s="362"/>
      <c r="AN324" s="361"/>
      <c r="AO324" s="361"/>
      <c r="AP324" s="362"/>
      <c r="AQ324" s="362"/>
      <c r="AR324" s="365"/>
      <c r="AS324" s="365"/>
      <c r="AT324" s="365"/>
    </row>
    <row r="325" spans="6:46">
      <c r="F325" s="365"/>
      <c r="G325" s="366"/>
      <c r="H325" s="361"/>
      <c r="I325" s="361"/>
      <c r="J325" s="362"/>
      <c r="K325" s="362"/>
      <c r="L325" s="361"/>
      <c r="M325" s="361"/>
      <c r="N325" s="362"/>
      <c r="O325" s="362"/>
      <c r="P325" s="361"/>
      <c r="Q325" s="361"/>
      <c r="R325" s="362"/>
      <c r="S325" s="362"/>
      <c r="T325" s="361"/>
      <c r="U325" s="361"/>
      <c r="V325" s="362"/>
      <c r="W325" s="362"/>
      <c r="Y325" s="361"/>
      <c r="Z325" s="362"/>
      <c r="AA325" s="362"/>
      <c r="AB325" s="361"/>
      <c r="AC325" s="361"/>
      <c r="AD325" s="362"/>
      <c r="AE325" s="362"/>
      <c r="AF325" s="363"/>
      <c r="AG325" s="361"/>
      <c r="AH325" s="362"/>
      <c r="AI325" s="362"/>
      <c r="AJ325" s="361"/>
      <c r="AK325" s="361"/>
      <c r="AL325" s="362"/>
      <c r="AM325" s="362"/>
      <c r="AN325" s="361"/>
      <c r="AO325" s="361"/>
      <c r="AP325" s="362"/>
      <c r="AQ325" s="362"/>
      <c r="AR325" s="365"/>
      <c r="AS325" s="365"/>
      <c r="AT325" s="365"/>
    </row>
    <row r="326" spans="6:46">
      <c r="Y326" s="361"/>
      <c r="Z326" s="362"/>
      <c r="AA326" s="362"/>
      <c r="AB326" s="361"/>
      <c r="AC326" s="361"/>
      <c r="AD326" s="362"/>
      <c r="AE326" s="362"/>
      <c r="AF326" s="363"/>
      <c r="AG326" s="361"/>
      <c r="AH326" s="362"/>
      <c r="AI326" s="362"/>
      <c r="AJ326" s="361"/>
      <c r="AK326" s="361"/>
      <c r="AL326" s="362"/>
      <c r="AM326" s="362"/>
      <c r="AN326" s="361"/>
      <c r="AO326" s="361"/>
      <c r="AP326" s="362"/>
      <c r="AQ326" s="362"/>
      <c r="AR326" s="365"/>
      <c r="AS326" s="365"/>
      <c r="AT326" s="365"/>
    </row>
    <row r="327" spans="6:46">
      <c r="Y327" s="361"/>
      <c r="Z327" s="362"/>
      <c r="AA327" s="362"/>
      <c r="AB327" s="361"/>
      <c r="AC327" s="361"/>
      <c r="AD327" s="362"/>
      <c r="AE327" s="362"/>
      <c r="AF327" s="363"/>
      <c r="AG327" s="361"/>
      <c r="AH327" s="362"/>
      <c r="AI327" s="362"/>
      <c r="AJ327" s="361"/>
      <c r="AK327" s="361"/>
      <c r="AL327" s="362"/>
      <c r="AM327" s="362"/>
      <c r="AN327" s="361"/>
      <c r="AO327" s="361"/>
      <c r="AP327" s="362"/>
      <c r="AQ327" s="362"/>
      <c r="AR327" s="365"/>
      <c r="AS327" s="365"/>
      <c r="AT327" s="365"/>
    </row>
    <row r="328" spans="6:46">
      <c r="Y328" s="361"/>
      <c r="Z328" s="362"/>
      <c r="AA328" s="362"/>
      <c r="AB328" s="361"/>
      <c r="AC328" s="361"/>
      <c r="AD328" s="362"/>
      <c r="AE328" s="362"/>
      <c r="AF328" s="363"/>
      <c r="AG328" s="361"/>
      <c r="AH328" s="362"/>
      <c r="AI328" s="362"/>
      <c r="AJ328" s="361"/>
      <c r="AK328" s="361"/>
      <c r="AL328" s="362"/>
      <c r="AM328" s="362"/>
      <c r="AN328" s="361"/>
      <c r="AO328" s="361"/>
      <c r="AP328" s="362"/>
      <c r="AQ328" s="362"/>
      <c r="AR328" s="365"/>
      <c r="AS328" s="365"/>
      <c r="AT328" s="365"/>
    </row>
    <row r="329" spans="6:46">
      <c r="Y329" s="361"/>
      <c r="Z329" s="362"/>
      <c r="AA329" s="362"/>
      <c r="AB329" s="361"/>
      <c r="AC329" s="361"/>
      <c r="AD329" s="362"/>
      <c r="AE329" s="362"/>
      <c r="AF329" s="363"/>
      <c r="AG329" s="361"/>
      <c r="AH329" s="362"/>
      <c r="AI329" s="362"/>
      <c r="AJ329" s="361"/>
      <c r="AK329" s="361"/>
      <c r="AL329" s="362"/>
      <c r="AM329" s="362"/>
      <c r="AN329" s="361"/>
      <c r="AO329" s="361"/>
      <c r="AP329" s="362"/>
      <c r="AQ329" s="362"/>
      <c r="AR329" s="365"/>
      <c r="AS329" s="365"/>
      <c r="AT329" s="365"/>
    </row>
    <row r="330" spans="6:46">
      <c r="Y330" s="361"/>
      <c r="Z330" s="362"/>
      <c r="AA330" s="362"/>
      <c r="AB330" s="361"/>
      <c r="AC330" s="361"/>
      <c r="AD330" s="362"/>
      <c r="AE330" s="362"/>
      <c r="AF330" s="363"/>
      <c r="AG330" s="361"/>
      <c r="AH330" s="362"/>
      <c r="AI330" s="362"/>
      <c r="AJ330" s="361"/>
      <c r="AK330" s="361"/>
      <c r="AL330" s="362"/>
      <c r="AM330" s="362"/>
      <c r="AN330" s="361"/>
      <c r="AO330" s="361"/>
      <c r="AP330" s="362"/>
      <c r="AQ330" s="362"/>
      <c r="AR330" s="365"/>
      <c r="AS330" s="365"/>
      <c r="AT330" s="365"/>
    </row>
    <row r="331" spans="6:46">
      <c r="Y331" s="361"/>
      <c r="Z331" s="362"/>
      <c r="AA331" s="362"/>
      <c r="AB331" s="361"/>
      <c r="AC331" s="361"/>
      <c r="AD331" s="362"/>
      <c r="AE331" s="362"/>
      <c r="AF331" s="363"/>
      <c r="AG331" s="361"/>
      <c r="AH331" s="362"/>
      <c r="AI331" s="362"/>
      <c r="AJ331" s="361"/>
      <c r="AK331" s="361"/>
      <c r="AL331" s="362"/>
      <c r="AM331" s="362"/>
      <c r="AN331" s="361"/>
      <c r="AO331" s="361"/>
      <c r="AP331" s="362"/>
      <c r="AQ331" s="362"/>
      <c r="AR331" s="365"/>
      <c r="AS331" s="365"/>
      <c r="AT331" s="365"/>
    </row>
    <row r="332" spans="6:46">
      <c r="Y332" s="361"/>
      <c r="Z332" s="362"/>
      <c r="AA332" s="362"/>
      <c r="AB332" s="361"/>
      <c r="AC332" s="361"/>
      <c r="AD332" s="362"/>
      <c r="AE332" s="362"/>
      <c r="AF332" s="363"/>
      <c r="AG332" s="361"/>
      <c r="AH332" s="362"/>
      <c r="AI332" s="362"/>
      <c r="AJ332" s="361"/>
      <c r="AK332" s="361"/>
      <c r="AL332" s="362"/>
      <c r="AM332" s="362"/>
      <c r="AN332" s="361"/>
      <c r="AO332" s="361"/>
      <c r="AP332" s="362"/>
      <c r="AQ332" s="362"/>
      <c r="AR332" s="365"/>
      <c r="AS332" s="365"/>
      <c r="AT332" s="365"/>
    </row>
    <row r="333" spans="6:46">
      <c r="Y333" s="361"/>
      <c r="Z333" s="362"/>
      <c r="AA333" s="362"/>
      <c r="AB333" s="361"/>
      <c r="AC333" s="361"/>
      <c r="AD333" s="362"/>
      <c r="AE333" s="362"/>
      <c r="AF333" s="363"/>
      <c r="AG333" s="361"/>
      <c r="AH333" s="362"/>
      <c r="AI333" s="362"/>
      <c r="AJ333" s="361"/>
      <c r="AK333" s="361"/>
      <c r="AL333" s="362"/>
      <c r="AM333" s="362"/>
      <c r="AN333" s="361"/>
      <c r="AO333" s="361"/>
      <c r="AP333" s="362"/>
      <c r="AQ333" s="362"/>
      <c r="AR333" s="365"/>
      <c r="AS333" s="365"/>
      <c r="AT333" s="365"/>
    </row>
    <row r="334" spans="6:46">
      <c r="Y334" s="361"/>
      <c r="Z334" s="362"/>
      <c r="AA334" s="362"/>
      <c r="AB334" s="361"/>
      <c r="AC334" s="361"/>
      <c r="AD334" s="362"/>
      <c r="AE334" s="362"/>
      <c r="AF334" s="363"/>
      <c r="AG334" s="361"/>
      <c r="AH334" s="362"/>
      <c r="AI334" s="362"/>
      <c r="AJ334" s="361"/>
      <c r="AK334" s="361"/>
      <c r="AL334" s="362"/>
      <c r="AM334" s="362"/>
      <c r="AN334" s="361"/>
      <c r="AO334" s="361"/>
      <c r="AP334" s="362"/>
      <c r="AQ334" s="362"/>
      <c r="AR334" s="365"/>
      <c r="AS334" s="365"/>
      <c r="AT334" s="365"/>
    </row>
    <row r="335" spans="6:46">
      <c r="Y335" s="361"/>
      <c r="Z335" s="362"/>
      <c r="AA335" s="362"/>
      <c r="AB335" s="361"/>
      <c r="AC335" s="361"/>
      <c r="AD335" s="362"/>
      <c r="AE335" s="362"/>
      <c r="AF335" s="363"/>
      <c r="AG335" s="361"/>
      <c r="AH335" s="362"/>
      <c r="AI335" s="362"/>
      <c r="AJ335" s="361"/>
      <c r="AK335" s="361"/>
      <c r="AL335" s="362"/>
      <c r="AM335" s="362"/>
      <c r="AN335" s="361"/>
      <c r="AO335" s="361"/>
      <c r="AP335" s="362"/>
      <c r="AQ335" s="362"/>
      <c r="AR335" s="365"/>
      <c r="AS335" s="365"/>
      <c r="AT335" s="365"/>
    </row>
    <row r="336" spans="6:46">
      <c r="Y336" s="361"/>
      <c r="Z336" s="362"/>
      <c r="AA336" s="362"/>
      <c r="AB336" s="361"/>
      <c r="AC336" s="361"/>
      <c r="AD336" s="362"/>
      <c r="AE336" s="362"/>
      <c r="AF336" s="363"/>
      <c r="AG336" s="361"/>
      <c r="AH336" s="362"/>
      <c r="AI336" s="362"/>
      <c r="AJ336" s="361"/>
      <c r="AK336" s="361"/>
      <c r="AL336" s="362"/>
      <c r="AM336" s="362"/>
      <c r="AN336" s="361"/>
      <c r="AO336" s="361"/>
      <c r="AP336" s="362"/>
      <c r="AQ336" s="362"/>
      <c r="AR336" s="365"/>
      <c r="AS336" s="365"/>
      <c r="AT336" s="365"/>
    </row>
    <row r="337" spans="25:46">
      <c r="Y337" s="361"/>
      <c r="Z337" s="362"/>
      <c r="AA337" s="362"/>
      <c r="AB337" s="361"/>
      <c r="AC337" s="361"/>
      <c r="AD337" s="362"/>
      <c r="AE337" s="362"/>
      <c r="AF337" s="363"/>
      <c r="AG337" s="361"/>
      <c r="AH337" s="362"/>
      <c r="AI337" s="362"/>
      <c r="AJ337" s="361"/>
      <c r="AK337" s="361"/>
      <c r="AL337" s="362"/>
      <c r="AM337" s="362"/>
      <c r="AN337" s="361"/>
      <c r="AO337" s="361"/>
      <c r="AP337" s="362"/>
      <c r="AQ337" s="362"/>
      <c r="AR337" s="365"/>
      <c r="AS337" s="365"/>
      <c r="AT337" s="365"/>
    </row>
    <row r="338" spans="25:46">
      <c r="Y338" s="361"/>
      <c r="Z338" s="362"/>
      <c r="AA338" s="362"/>
      <c r="AB338" s="361"/>
      <c r="AC338" s="361"/>
      <c r="AD338" s="362"/>
      <c r="AE338" s="362"/>
      <c r="AF338" s="363"/>
      <c r="AG338" s="361"/>
      <c r="AH338" s="362"/>
      <c r="AI338" s="362"/>
      <c r="AJ338" s="361"/>
      <c r="AK338" s="361"/>
      <c r="AL338" s="362"/>
      <c r="AM338" s="362"/>
      <c r="AN338" s="361"/>
      <c r="AO338" s="361"/>
      <c r="AP338" s="362"/>
      <c r="AQ338" s="362"/>
      <c r="AR338" s="365"/>
      <c r="AS338" s="365"/>
      <c r="AT338" s="365"/>
    </row>
    <row r="339" spans="25:46">
      <c r="Y339" s="361"/>
      <c r="Z339" s="362"/>
      <c r="AA339" s="362"/>
      <c r="AB339" s="361"/>
      <c r="AC339" s="361"/>
      <c r="AD339" s="362"/>
      <c r="AE339" s="362"/>
      <c r="AF339" s="363"/>
      <c r="AG339" s="361"/>
      <c r="AH339" s="362"/>
      <c r="AI339" s="362"/>
      <c r="AJ339" s="361"/>
      <c r="AK339" s="361"/>
      <c r="AL339" s="362"/>
      <c r="AM339" s="362"/>
      <c r="AN339" s="361"/>
      <c r="AO339" s="361"/>
      <c r="AP339" s="362"/>
      <c r="AQ339" s="362"/>
      <c r="AR339" s="365"/>
      <c r="AS339" s="365"/>
      <c r="AT339" s="365"/>
    </row>
    <row r="340" spans="25:46">
      <c r="Y340" s="361"/>
      <c r="Z340" s="362"/>
      <c r="AA340" s="362"/>
      <c r="AB340" s="361"/>
      <c r="AC340" s="361"/>
      <c r="AD340" s="362"/>
      <c r="AE340" s="362"/>
      <c r="AF340" s="363"/>
      <c r="AG340" s="361"/>
      <c r="AH340" s="362"/>
      <c r="AI340" s="362"/>
      <c r="AJ340" s="361"/>
      <c r="AK340" s="361"/>
      <c r="AL340" s="362"/>
      <c r="AM340" s="362"/>
      <c r="AN340" s="361"/>
      <c r="AO340" s="361"/>
      <c r="AP340" s="362"/>
      <c r="AQ340" s="362"/>
      <c r="AR340" s="365"/>
      <c r="AS340" s="365"/>
      <c r="AT340" s="365"/>
    </row>
    <row r="341" spans="25:46">
      <c r="Y341" s="361"/>
      <c r="Z341" s="362"/>
      <c r="AA341" s="362"/>
      <c r="AB341" s="361"/>
      <c r="AC341" s="361"/>
      <c r="AD341" s="362"/>
      <c r="AE341" s="362"/>
      <c r="AF341" s="363"/>
      <c r="AG341" s="361"/>
      <c r="AH341" s="362"/>
      <c r="AI341" s="362"/>
      <c r="AJ341" s="361"/>
      <c r="AK341" s="361"/>
      <c r="AL341" s="362"/>
      <c r="AM341" s="362"/>
      <c r="AN341" s="361"/>
      <c r="AO341" s="361"/>
      <c r="AP341" s="362"/>
      <c r="AQ341" s="362"/>
      <c r="AR341" s="365"/>
      <c r="AS341" s="365"/>
      <c r="AT341" s="365"/>
    </row>
    <row r="342" spans="25:46">
      <c r="Y342" s="361"/>
      <c r="Z342" s="362"/>
      <c r="AA342" s="362"/>
      <c r="AB342" s="361"/>
      <c r="AC342" s="361"/>
      <c r="AD342" s="362"/>
      <c r="AE342" s="362"/>
      <c r="AF342" s="363"/>
      <c r="AG342" s="361"/>
      <c r="AH342" s="362"/>
      <c r="AI342" s="362"/>
      <c r="AJ342" s="361"/>
      <c r="AK342" s="361"/>
      <c r="AL342" s="362"/>
      <c r="AM342" s="362"/>
      <c r="AN342" s="361"/>
      <c r="AO342" s="361"/>
      <c r="AP342" s="362"/>
      <c r="AQ342" s="362"/>
      <c r="AR342" s="365"/>
      <c r="AS342" s="365"/>
      <c r="AT342" s="365"/>
    </row>
    <row r="343" spans="25:46">
      <c r="Y343" s="361"/>
      <c r="Z343" s="362"/>
      <c r="AA343" s="362"/>
      <c r="AB343" s="361"/>
      <c r="AC343" s="361"/>
      <c r="AD343" s="362"/>
      <c r="AE343" s="362"/>
      <c r="AF343" s="363"/>
      <c r="AG343" s="361"/>
      <c r="AH343" s="362"/>
      <c r="AI343" s="362"/>
      <c r="AJ343" s="361"/>
      <c r="AK343" s="361"/>
      <c r="AL343" s="362"/>
      <c r="AM343" s="362"/>
      <c r="AN343" s="361"/>
      <c r="AO343" s="361"/>
      <c r="AP343" s="362"/>
      <c r="AQ343" s="362"/>
      <c r="AR343" s="365"/>
      <c r="AS343" s="365"/>
      <c r="AT343" s="365"/>
    </row>
    <row r="344" spans="25:46">
      <c r="Y344" s="361"/>
      <c r="Z344" s="362"/>
      <c r="AA344" s="362"/>
      <c r="AB344" s="361"/>
      <c r="AC344" s="361"/>
      <c r="AD344" s="362"/>
      <c r="AE344" s="362"/>
      <c r="AF344" s="363"/>
      <c r="AG344" s="361"/>
      <c r="AH344" s="362"/>
      <c r="AI344" s="362"/>
      <c r="AJ344" s="361"/>
      <c r="AK344" s="361"/>
      <c r="AL344" s="362"/>
      <c r="AM344" s="362"/>
      <c r="AN344" s="361"/>
      <c r="AO344" s="361"/>
      <c r="AP344" s="362"/>
      <c r="AQ344" s="362"/>
      <c r="AR344" s="365"/>
      <c r="AS344" s="365"/>
      <c r="AT344" s="365"/>
    </row>
    <row r="345" spans="25:46">
      <c r="Y345" s="361"/>
      <c r="Z345" s="362"/>
      <c r="AA345" s="362"/>
      <c r="AB345" s="361"/>
      <c r="AC345" s="361"/>
      <c r="AD345" s="362"/>
      <c r="AE345" s="362"/>
      <c r="AF345" s="363"/>
      <c r="AG345" s="361"/>
      <c r="AH345" s="362"/>
      <c r="AI345" s="362"/>
      <c r="AJ345" s="361"/>
      <c r="AK345" s="361"/>
      <c r="AL345" s="362"/>
      <c r="AM345" s="362"/>
      <c r="AN345" s="361"/>
      <c r="AO345" s="361"/>
      <c r="AP345" s="362"/>
      <c r="AQ345" s="362"/>
      <c r="AR345" s="365"/>
      <c r="AS345" s="365"/>
      <c r="AT345" s="365"/>
    </row>
    <row r="346" spans="25:46">
      <c r="Y346" s="361"/>
      <c r="Z346" s="362"/>
      <c r="AA346" s="362"/>
      <c r="AB346" s="361"/>
      <c r="AC346" s="361"/>
      <c r="AD346" s="362"/>
      <c r="AE346" s="362"/>
      <c r="AF346" s="363"/>
      <c r="AG346" s="361"/>
      <c r="AH346" s="362"/>
      <c r="AI346" s="362"/>
      <c r="AJ346" s="361"/>
      <c r="AK346" s="361"/>
      <c r="AL346" s="362"/>
      <c r="AM346" s="362"/>
      <c r="AN346" s="361"/>
      <c r="AO346" s="361"/>
      <c r="AP346" s="362"/>
      <c r="AQ346" s="362"/>
      <c r="AR346" s="365"/>
      <c r="AS346" s="365"/>
      <c r="AT346" s="365"/>
    </row>
    <row r="347" spans="25:46">
      <c r="Y347" s="361"/>
      <c r="Z347" s="362"/>
      <c r="AA347" s="362"/>
      <c r="AB347" s="361"/>
      <c r="AC347" s="361"/>
      <c r="AD347" s="362"/>
      <c r="AE347" s="362"/>
      <c r="AF347" s="363"/>
      <c r="AG347" s="361"/>
      <c r="AH347" s="362"/>
      <c r="AI347" s="362"/>
      <c r="AJ347" s="361"/>
      <c r="AK347" s="361"/>
      <c r="AL347" s="362"/>
      <c r="AM347" s="362"/>
      <c r="AN347" s="361"/>
      <c r="AO347" s="361"/>
      <c r="AP347" s="362"/>
      <c r="AQ347" s="362"/>
      <c r="AR347" s="365"/>
      <c r="AS347" s="365"/>
      <c r="AT347" s="365"/>
    </row>
    <row r="348" spans="25:46">
      <c r="Y348" s="361"/>
      <c r="Z348" s="362"/>
      <c r="AA348" s="362"/>
      <c r="AB348" s="361"/>
      <c r="AC348" s="361"/>
      <c r="AD348" s="362"/>
      <c r="AE348" s="362"/>
      <c r="AF348" s="363"/>
      <c r="AG348" s="361"/>
      <c r="AH348" s="362"/>
      <c r="AI348" s="362"/>
      <c r="AJ348" s="361"/>
      <c r="AK348" s="361"/>
      <c r="AL348" s="362"/>
      <c r="AM348" s="362"/>
      <c r="AN348" s="361"/>
      <c r="AO348" s="361"/>
      <c r="AP348" s="362"/>
      <c r="AQ348" s="362"/>
      <c r="AR348" s="365"/>
      <c r="AS348" s="365"/>
      <c r="AT348" s="365"/>
    </row>
    <row r="349" spans="25:46">
      <c r="Y349" s="361"/>
      <c r="Z349" s="362"/>
      <c r="AA349" s="362"/>
      <c r="AB349" s="361"/>
      <c r="AC349" s="361"/>
      <c r="AD349" s="362"/>
      <c r="AE349" s="362"/>
      <c r="AF349" s="363"/>
      <c r="AG349" s="361"/>
      <c r="AH349" s="362"/>
      <c r="AI349" s="362"/>
      <c r="AJ349" s="361"/>
      <c r="AK349" s="361"/>
      <c r="AL349" s="362"/>
      <c r="AM349" s="362"/>
      <c r="AN349" s="361"/>
      <c r="AO349" s="361"/>
      <c r="AP349" s="362"/>
      <c r="AQ349" s="362"/>
      <c r="AR349" s="365"/>
      <c r="AS349" s="365"/>
      <c r="AT349" s="365"/>
    </row>
    <row r="350" spans="25:46">
      <c r="Y350" s="361"/>
      <c r="Z350" s="362"/>
      <c r="AA350" s="362"/>
      <c r="AB350" s="361"/>
      <c r="AC350" s="361"/>
      <c r="AD350" s="362"/>
      <c r="AE350" s="362"/>
      <c r="AF350" s="363"/>
      <c r="AG350" s="361"/>
      <c r="AH350" s="362"/>
      <c r="AI350" s="362"/>
      <c r="AJ350" s="361"/>
      <c r="AK350" s="361"/>
      <c r="AL350" s="362"/>
      <c r="AM350" s="362"/>
      <c r="AN350" s="361"/>
      <c r="AO350" s="361"/>
      <c r="AP350" s="362"/>
      <c r="AQ350" s="362"/>
      <c r="AR350" s="365"/>
      <c r="AS350" s="365"/>
      <c r="AT350" s="365"/>
    </row>
    <row r="351" spans="25:46">
      <c r="Y351" s="361"/>
      <c r="Z351" s="362"/>
      <c r="AA351" s="362"/>
      <c r="AB351" s="361"/>
      <c r="AC351" s="361"/>
      <c r="AD351" s="362"/>
      <c r="AE351" s="362"/>
      <c r="AF351" s="363"/>
      <c r="AG351" s="361"/>
      <c r="AH351" s="362"/>
      <c r="AI351" s="362"/>
      <c r="AJ351" s="361"/>
      <c r="AK351" s="361"/>
      <c r="AL351" s="362"/>
      <c r="AM351" s="362"/>
      <c r="AN351" s="361"/>
      <c r="AO351" s="361"/>
      <c r="AP351" s="362"/>
      <c r="AQ351" s="362"/>
      <c r="AR351" s="365"/>
      <c r="AS351" s="365"/>
      <c r="AT351" s="365"/>
    </row>
    <row r="352" spans="25:46">
      <c r="Y352" s="361"/>
      <c r="Z352" s="362"/>
      <c r="AA352" s="362"/>
      <c r="AB352" s="361"/>
      <c r="AC352" s="361"/>
      <c r="AD352" s="362"/>
      <c r="AE352" s="362"/>
      <c r="AF352" s="363"/>
      <c r="AG352" s="361"/>
      <c r="AH352" s="362"/>
      <c r="AI352" s="362"/>
      <c r="AJ352" s="361"/>
      <c r="AK352" s="361"/>
      <c r="AL352" s="362"/>
      <c r="AM352" s="362"/>
      <c r="AN352" s="361"/>
      <c r="AO352" s="361"/>
      <c r="AP352" s="362"/>
      <c r="AQ352" s="362"/>
      <c r="AR352" s="365"/>
      <c r="AS352" s="365"/>
      <c r="AT352" s="365"/>
    </row>
    <row r="353" spans="25:46">
      <c r="Y353" s="361"/>
      <c r="Z353" s="362"/>
      <c r="AA353" s="362"/>
      <c r="AB353" s="361"/>
      <c r="AC353" s="361"/>
      <c r="AD353" s="362"/>
      <c r="AE353" s="362"/>
      <c r="AF353" s="363"/>
      <c r="AG353" s="361"/>
      <c r="AH353" s="362"/>
      <c r="AI353" s="362"/>
      <c r="AJ353" s="361"/>
      <c r="AK353" s="361"/>
      <c r="AL353" s="362"/>
      <c r="AM353" s="362"/>
      <c r="AN353" s="361"/>
      <c r="AO353" s="361"/>
      <c r="AP353" s="362"/>
      <c r="AQ353" s="362"/>
      <c r="AR353" s="365"/>
      <c r="AS353" s="365"/>
      <c r="AT353" s="365"/>
    </row>
  </sheetData>
  <mergeCells count="349">
    <mergeCell ref="F166:F167"/>
    <mergeCell ref="F163:F164"/>
    <mergeCell ref="D154:D155"/>
    <mergeCell ref="D89:D90"/>
    <mergeCell ref="E166:E167"/>
    <mergeCell ref="F136:F137"/>
    <mergeCell ref="D166:D167"/>
    <mergeCell ref="D112:D113"/>
    <mergeCell ref="G211:G214"/>
    <mergeCell ref="F211:F214"/>
    <mergeCell ref="E211:E214"/>
    <mergeCell ref="D211:D214"/>
    <mergeCell ref="F190:F191"/>
    <mergeCell ref="F187:F188"/>
    <mergeCell ref="F123:F124"/>
    <mergeCell ref="F154:F155"/>
    <mergeCell ref="E123:E124"/>
    <mergeCell ref="D190:D191"/>
    <mergeCell ref="D187:D188"/>
    <mergeCell ref="D181:D182"/>
    <mergeCell ref="E198:E199"/>
    <mergeCell ref="F198:F199"/>
    <mergeCell ref="E205:E206"/>
    <mergeCell ref="G154:G155"/>
    <mergeCell ref="C227:C228"/>
    <mergeCell ref="E187:E188"/>
    <mergeCell ref="E181:E182"/>
    <mergeCell ref="F181:F182"/>
    <mergeCell ref="E176:E177"/>
    <mergeCell ref="F176:F177"/>
    <mergeCell ref="E171:E172"/>
    <mergeCell ref="F171:F172"/>
    <mergeCell ref="E184:E185"/>
    <mergeCell ref="F208:F209"/>
    <mergeCell ref="D201:D203"/>
    <mergeCell ref="D198:D199"/>
    <mergeCell ref="D205:D206"/>
    <mergeCell ref="E208:E209"/>
    <mergeCell ref="D193:D194"/>
    <mergeCell ref="E193:E194"/>
    <mergeCell ref="F193:F194"/>
    <mergeCell ref="F184:F185"/>
    <mergeCell ref="D216:D217"/>
    <mergeCell ref="E190:E191"/>
    <mergeCell ref="F201:F203"/>
    <mergeCell ref="F205:F206"/>
    <mergeCell ref="F62:F63"/>
    <mergeCell ref="G62:G63"/>
    <mergeCell ref="B219:B220"/>
    <mergeCell ref="C219:C220"/>
    <mergeCell ref="B222:B225"/>
    <mergeCell ref="C222:C225"/>
    <mergeCell ref="C205:C206"/>
    <mergeCell ref="B198:B199"/>
    <mergeCell ref="C198:C199"/>
    <mergeCell ref="D208:D209"/>
    <mergeCell ref="B171:B172"/>
    <mergeCell ref="C171:C172"/>
    <mergeCell ref="B190:B191"/>
    <mergeCell ref="D176:D177"/>
    <mergeCell ref="D184:D185"/>
    <mergeCell ref="D171:D172"/>
    <mergeCell ref="C190:C191"/>
    <mergeCell ref="B176:B177"/>
    <mergeCell ref="C176:C177"/>
    <mergeCell ref="D83:D84"/>
    <mergeCell ref="E154:E155"/>
    <mergeCell ref="E139:E140"/>
    <mergeCell ref="E136:E137"/>
    <mergeCell ref="AP9:AQ10"/>
    <mergeCell ref="G9:G10"/>
    <mergeCell ref="J9:K10"/>
    <mergeCell ref="N9:O10"/>
    <mergeCell ref="R9:S10"/>
    <mergeCell ref="V9:W10"/>
    <mergeCell ref="Z9:AA10"/>
    <mergeCell ref="AD9:AE10"/>
    <mergeCell ref="AH9:AI10"/>
    <mergeCell ref="L9:M10"/>
    <mergeCell ref="AJ9:AK10"/>
    <mergeCell ref="AL9:AM10"/>
    <mergeCell ref="A70:A72"/>
    <mergeCell ref="A50:A51"/>
    <mergeCell ref="A55:A58"/>
    <mergeCell ref="A52:A54"/>
    <mergeCell ref="A59:A61"/>
    <mergeCell ref="A73:A74"/>
    <mergeCell ref="A38:A39"/>
    <mergeCell ref="A68:A69"/>
    <mergeCell ref="A65:A67"/>
    <mergeCell ref="A62:A63"/>
    <mergeCell ref="A46:A47"/>
    <mergeCell ref="A40:A42"/>
    <mergeCell ref="A48:A49"/>
    <mergeCell ref="B234:AC234"/>
    <mergeCell ref="B241:U241"/>
    <mergeCell ref="B230:B231"/>
    <mergeCell ref="C230:C231"/>
    <mergeCell ref="B201:B203"/>
    <mergeCell ref="C201:C203"/>
    <mergeCell ref="F230:F231"/>
    <mergeCell ref="F227:F228"/>
    <mergeCell ref="F222:F225"/>
    <mergeCell ref="D219:D220"/>
    <mergeCell ref="E219:E220"/>
    <mergeCell ref="D230:D231"/>
    <mergeCell ref="E230:E231"/>
    <mergeCell ref="D227:D228"/>
    <mergeCell ref="E227:E228"/>
    <mergeCell ref="F219:F220"/>
    <mergeCell ref="D222:D225"/>
    <mergeCell ref="E222:E225"/>
    <mergeCell ref="I235:T235"/>
    <mergeCell ref="I236:T236"/>
    <mergeCell ref="B227:B228"/>
    <mergeCell ref="E216:E217"/>
    <mergeCell ref="F216:F217"/>
    <mergeCell ref="E201:E203"/>
    <mergeCell ref="A230:A232"/>
    <mergeCell ref="A211:A215"/>
    <mergeCell ref="A222:A226"/>
    <mergeCell ref="A208:A210"/>
    <mergeCell ref="A176:A178"/>
    <mergeCell ref="A190:A192"/>
    <mergeCell ref="A187:A189"/>
    <mergeCell ref="A201:A204"/>
    <mergeCell ref="A196:A197"/>
    <mergeCell ref="A198:A200"/>
    <mergeCell ref="A205:A207"/>
    <mergeCell ref="A179:A180"/>
    <mergeCell ref="A227:A229"/>
    <mergeCell ref="A184:A186"/>
    <mergeCell ref="A219:A221"/>
    <mergeCell ref="A216:A218"/>
    <mergeCell ref="A193:A195"/>
    <mergeCell ref="A75:A76"/>
    <mergeCell ref="A80:A82"/>
    <mergeCell ref="A77:A79"/>
    <mergeCell ref="C139:C140"/>
    <mergeCell ref="C154:C155"/>
    <mergeCell ref="A150:A151"/>
    <mergeCell ref="A146:A147"/>
    <mergeCell ref="A139:A141"/>
    <mergeCell ref="A94:A95"/>
    <mergeCell ref="A112:A114"/>
    <mergeCell ref="A134:A135"/>
    <mergeCell ref="A142:A143"/>
    <mergeCell ref="B136:B137"/>
    <mergeCell ref="A110:A111"/>
    <mergeCell ref="A104:A105"/>
    <mergeCell ref="A98:A99"/>
    <mergeCell ref="A100:A101"/>
    <mergeCell ref="A115:A116"/>
    <mergeCell ref="A126:A127"/>
    <mergeCell ref="A148:A149"/>
    <mergeCell ref="A83:A85"/>
    <mergeCell ref="A86:A88"/>
    <mergeCell ref="A89:A91"/>
    <mergeCell ref="B123:B124"/>
    <mergeCell ref="F77:F78"/>
    <mergeCell ref="F89:F90"/>
    <mergeCell ref="C80:C81"/>
    <mergeCell ref="B86:B87"/>
    <mergeCell ref="C86:C87"/>
    <mergeCell ref="F70:F71"/>
    <mergeCell ref="F65:F66"/>
    <mergeCell ref="F83:F84"/>
    <mergeCell ref="F86:F87"/>
    <mergeCell ref="F80:F81"/>
    <mergeCell ref="E83:E84"/>
    <mergeCell ref="E80:E81"/>
    <mergeCell ref="E77:E78"/>
    <mergeCell ref="E70:E71"/>
    <mergeCell ref="E65:E66"/>
    <mergeCell ref="B65:B66"/>
    <mergeCell ref="B70:B71"/>
    <mergeCell ref="C70:C71"/>
    <mergeCell ref="D77:D78"/>
    <mergeCell ref="C77:C78"/>
    <mergeCell ref="D86:D87"/>
    <mergeCell ref="E86:E87"/>
    <mergeCell ref="A92:A93"/>
    <mergeCell ref="A96:A97"/>
    <mergeCell ref="A132:A133"/>
    <mergeCell ref="A102:A103"/>
    <mergeCell ref="A106:A107"/>
    <mergeCell ref="A119:A120"/>
    <mergeCell ref="A108:A109"/>
    <mergeCell ref="B154:B155"/>
    <mergeCell ref="A154:A156"/>
    <mergeCell ref="A152:A153"/>
    <mergeCell ref="A121:A122"/>
    <mergeCell ref="A130:A131"/>
    <mergeCell ref="A136:A138"/>
    <mergeCell ref="A117:A118"/>
    <mergeCell ref="A128:A129"/>
    <mergeCell ref="A123:A125"/>
    <mergeCell ref="A144:A145"/>
    <mergeCell ref="B83:B84"/>
    <mergeCell ref="C65:C66"/>
    <mergeCell ref="B89:B90"/>
    <mergeCell ref="B80:B81"/>
    <mergeCell ref="C83:C84"/>
    <mergeCell ref="C89:C90"/>
    <mergeCell ref="B139:B140"/>
    <mergeCell ref="C163:C164"/>
    <mergeCell ref="D163:D164"/>
    <mergeCell ref="E112:E113"/>
    <mergeCell ref="C193:C194"/>
    <mergeCell ref="B216:B217"/>
    <mergeCell ref="C216:C217"/>
    <mergeCell ref="B208:B209"/>
    <mergeCell ref="C208:C209"/>
    <mergeCell ref="B205:B206"/>
    <mergeCell ref="A157:A158"/>
    <mergeCell ref="A174:A175"/>
    <mergeCell ref="A181:A183"/>
    <mergeCell ref="A163:A165"/>
    <mergeCell ref="B184:B185"/>
    <mergeCell ref="C184:C185"/>
    <mergeCell ref="B181:B182"/>
    <mergeCell ref="C181:C182"/>
    <mergeCell ref="B166:B167"/>
    <mergeCell ref="C166:C167"/>
    <mergeCell ref="B193:B194"/>
    <mergeCell ref="A166:A168"/>
    <mergeCell ref="A159:A160"/>
    <mergeCell ref="A171:A173"/>
    <mergeCell ref="A169:A170"/>
    <mergeCell ref="A161:A162"/>
    <mergeCell ref="C211:C214"/>
    <mergeCell ref="B211:B214"/>
    <mergeCell ref="A1:AO1"/>
    <mergeCell ref="A2:AO2"/>
    <mergeCell ref="T4:X4"/>
    <mergeCell ref="A4:C4"/>
    <mergeCell ref="A5:C5"/>
    <mergeCell ref="AN9:AO10"/>
    <mergeCell ref="AF9:AG10"/>
    <mergeCell ref="E9:E10"/>
    <mergeCell ref="B9:C11"/>
    <mergeCell ref="T9:U10"/>
    <mergeCell ref="AF3:AO3"/>
    <mergeCell ref="P9:Q10"/>
    <mergeCell ref="X9:Y10"/>
    <mergeCell ref="AF4:AO4"/>
    <mergeCell ref="AF5:AO5"/>
    <mergeCell ref="AF6:AO6"/>
    <mergeCell ref="T6:X6"/>
    <mergeCell ref="AB9:AC10"/>
    <mergeCell ref="T5:X5"/>
    <mergeCell ref="A9:A11"/>
    <mergeCell ref="H9:I10"/>
    <mergeCell ref="F9:F10"/>
    <mergeCell ref="T7:X7"/>
    <mergeCell ref="A7:D7"/>
    <mergeCell ref="D123:D124"/>
    <mergeCell ref="D65:D66"/>
    <mergeCell ref="C59:C60"/>
    <mergeCell ref="E55:E57"/>
    <mergeCell ref="D52:D53"/>
    <mergeCell ref="E52:E53"/>
    <mergeCell ref="C55:C57"/>
    <mergeCell ref="D59:D60"/>
    <mergeCell ref="B59:B60"/>
    <mergeCell ref="B62:B63"/>
    <mergeCell ref="D55:D57"/>
    <mergeCell ref="B52:B53"/>
    <mergeCell ref="C62:C63"/>
    <mergeCell ref="D62:D63"/>
    <mergeCell ref="E62:E63"/>
    <mergeCell ref="D9:D10"/>
    <mergeCell ref="B187:B188"/>
    <mergeCell ref="C187:C188"/>
    <mergeCell ref="E163:E164"/>
    <mergeCell ref="E89:E90"/>
    <mergeCell ref="E59:E60"/>
    <mergeCell ref="C123:C124"/>
    <mergeCell ref="C136:C137"/>
    <mergeCell ref="D70:D71"/>
    <mergeCell ref="D43:D44"/>
    <mergeCell ref="C52:C53"/>
    <mergeCell ref="B55:B57"/>
    <mergeCell ref="E12:E13"/>
    <mergeCell ref="D12:D13"/>
    <mergeCell ref="B163:B164"/>
    <mergeCell ref="B77:B78"/>
    <mergeCell ref="D139:D140"/>
    <mergeCell ref="D80:D81"/>
    <mergeCell ref="B112:B113"/>
    <mergeCell ref="C112:C113"/>
    <mergeCell ref="D136:D137"/>
    <mergeCell ref="A29:A30"/>
    <mergeCell ref="D40:D41"/>
    <mergeCell ref="E40:E41"/>
    <mergeCell ref="B43:B44"/>
    <mergeCell ref="C43:C44"/>
    <mergeCell ref="C40:C41"/>
    <mergeCell ref="A33:A35"/>
    <mergeCell ref="B40:B41"/>
    <mergeCell ref="D33:D34"/>
    <mergeCell ref="C33:C34"/>
    <mergeCell ref="E33:E34"/>
    <mergeCell ref="E43:E44"/>
    <mergeCell ref="A43:A45"/>
    <mergeCell ref="A31:A32"/>
    <mergeCell ref="B33:B34"/>
    <mergeCell ref="A36:A37"/>
    <mergeCell ref="A12:A14"/>
    <mergeCell ref="A15:A16"/>
    <mergeCell ref="G26:G27"/>
    <mergeCell ref="A19:A20"/>
    <mergeCell ref="A21:A22"/>
    <mergeCell ref="B26:B27"/>
    <mergeCell ref="C26:C27"/>
    <mergeCell ref="A17:A18"/>
    <mergeCell ref="B12:B13"/>
    <mergeCell ref="C12:C13"/>
    <mergeCell ref="D26:D27"/>
    <mergeCell ref="E26:E27"/>
    <mergeCell ref="F26:F27"/>
    <mergeCell ref="A23:A25"/>
    <mergeCell ref="A26:A28"/>
    <mergeCell ref="F23:F24"/>
    <mergeCell ref="E23:E24"/>
    <mergeCell ref="D23:D24"/>
    <mergeCell ref="B23:B24"/>
    <mergeCell ref="C23:C24"/>
    <mergeCell ref="G12:G13"/>
    <mergeCell ref="G23:G24"/>
    <mergeCell ref="G33:G34"/>
    <mergeCell ref="F33:F34"/>
    <mergeCell ref="G40:G41"/>
    <mergeCell ref="G112:G113"/>
    <mergeCell ref="G136:G137"/>
    <mergeCell ref="G139:G140"/>
    <mergeCell ref="G77:G78"/>
    <mergeCell ref="G80:G81"/>
    <mergeCell ref="G83:G84"/>
    <mergeCell ref="G89:G90"/>
    <mergeCell ref="F40:F41"/>
    <mergeCell ref="F112:F113"/>
    <mergeCell ref="G123:G124"/>
    <mergeCell ref="F139:F140"/>
    <mergeCell ref="F43:F44"/>
    <mergeCell ref="F59:F60"/>
    <mergeCell ref="F55:F57"/>
    <mergeCell ref="F52:F53"/>
    <mergeCell ref="F12:F13"/>
  </mergeCells>
  <phoneticPr fontId="6" type="noConversion"/>
  <pageMargins left="0.19685039370078741" right="0" top="0" bottom="0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2016 жэк</vt:lpstr>
      <vt:lpstr>'2016 жэк'!Заголовки_для_печати</vt:lpstr>
    </vt:vector>
  </TitlesOfParts>
  <Company>ЗАО ТЭС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Тесленко</dc:creator>
  <cp:lastModifiedBy>БорисенкоЕ</cp:lastModifiedBy>
  <cp:lastPrinted>2017-03-06T05:55:08Z</cp:lastPrinted>
  <dcterms:created xsi:type="dcterms:W3CDTF">2010-11-16T11:20:52Z</dcterms:created>
  <dcterms:modified xsi:type="dcterms:W3CDTF">2017-03-06T05:55:20Z</dcterms:modified>
</cp:coreProperties>
</file>